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4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C36" i="9"/>
  <c r="CO35" i="9"/>
  <c r="BW35" i="9"/>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alcChain>
</file>

<file path=xl/sharedStrings.xml><?xml version="1.0" encoding="utf-8"?>
<sst xmlns="http://schemas.openxmlformats.org/spreadsheetml/2006/main" count="962" uniqueCount="545">
  <si>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</si>
  <si>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</si>
  <si>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</si>
  <si>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</si>
  <si>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</si>
  <si>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</si>
  <si>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</si>
  <si>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</si>
  <si>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</si>
  <si>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</si>
  <si>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</si>
  <si>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</si>
  <si>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</si>
  <si>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</si>
  <si>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</si>
  <si>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</si>
  <si>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</si>
  <si>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</si>
  <si>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</si>
  <si>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</si>
  <si>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</si>
  <si>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</si>
  <si>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</si>
  <si>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</si>
  <si>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</si>
  <si>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</si>
  <si>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</si>
  <si>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</si>
  <si>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</si>
  <si>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</si>
  <si>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</si>
  <si>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</si>
  <si>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</si>
  <si>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</si>
  <si>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</si>
  <si>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</si>
  <si>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</si>
  <si>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</si>
  <si>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</si>
  <si>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</si>
  <si>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</si>
  <si>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</si>
  <si>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</si>
  <si>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</si>
  <si>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</si>
  <si>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</si>
  <si>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</si>
  <si>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</si>
  <si>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</si>
  <si>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</si>
  <si>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</si>
  <si>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</si>
  <si>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</si>
  <si>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</si>
  <si>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</si>
  <si>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</si>
  <si>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</si>
  <si>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</si>
  <si>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</si>
  <si>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</si>
  <si>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</si>
  <si>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</si>
  <si>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</si>
  <si>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</si>
  <si>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</si>
  <si>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</si>
  <si>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</si>
  <si>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</si>
  <si>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</si>
  <si>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</si>
  <si>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</si>
  <si>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</si>
  <si>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</si>
  <si>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</si>
  <si>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</si>
  <si>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</si>
  <si>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</si>
  <si>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</si>
  <si>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</si>
  <si>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</si>
  <si>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</si>
  <si>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</si>
  <si>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稚内市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</si>
  <si>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</si>
  <si>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</si>
  <si>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</si>
  <si>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</si>
  <si>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</si>
  <si>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</si>
  <si>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</si>
  <si>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</si>
  <si>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</si>
  <si>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</si>
  <si>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</si>
  <si>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</si>
  <si>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</si>
  <si>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</si>
  <si>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</si>
  <si>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</si>
  <si>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</si>
  <si>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</si>
  <si>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</si>
  <si>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</si>
  <si>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</si>
  <si>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</si>
  <si>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</si>
  <si>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</si>
  <si>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</si>
  <si>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</si>
  <si>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</si>
  <si>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</si>
  <si>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</si>
  <si>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</si>
  <si>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</si>
  <si>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</si>
  <si>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</si>
  <si>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</si>
  <si>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</si>
  <si>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</si>
  <si>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</si>
  <si>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</si>
  <si>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</si>
  <si>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</si>
  <si>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</si>
  <si>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</si>
  <si>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</si>
  <si>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</si>
  <si>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</si>
  <si>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</si>
  <si>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</si>
  <si>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</si>
  <si>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</si>
  <si>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</si>
  <si>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</si>
  <si>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</si>
  <si>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</si>
  <si>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</si>
  <si>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</si>
  <si>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</si>
  <si>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</si>
  <si>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</si>
  <si>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</si>
  <si>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</si>
  <si>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</si>
  <si>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</si>
  <si>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</si>
  <si>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</si>
  <si>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</si>
  <si>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</si>
  <si>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</si>
  <si>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</si>
  <si>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</si>
  <si>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</si>
  <si>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</si>
  <si>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</si>
  <si>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</si>
  <si>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</si>
  <si>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</si>
  <si>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</si>
  <si>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</si>
  <si>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</si>
  <si>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</si>
  <si>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</si>
  <si>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</si>
  <si>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</si>
  <si>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</si>
  <si>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</si>
  <si>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</si>
  <si>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</si>
  <si>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</si>
  <si>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</si>
  <si>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</si>
  <si>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</si>
  <si>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</si>
  <si>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</si>
  <si>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</si>
  <si>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</si>
  <si>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</si>
  <si>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</si>
  <si>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</si>
  <si>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</si>
  <si>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</si>
  <si>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</si>
  <si>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</si>
  <si>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</si>
  <si>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</si>
  <si>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</si>
  <si>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</si>
  <si>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</si>
  <si>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</si>
  <si>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</si>
  <si>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</si>
  <si>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</si>
  <si>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</si>
  <si>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北海道稚内市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</si>
  <si>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</si>
  <si>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</si>
  <si>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</si>
  <si>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</si>
  <si>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</si>
  <si>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</si>
  <si>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</si>
  <si>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</si>
  <si>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</si>
  <si>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</si>
  <si>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</si>
  <si>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</si>
  <si>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</si>
  <si>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</si>
  <si>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</si>
  <si>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</si>
  <si>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</si>
  <si>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</si>
  <si>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</si>
  <si>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</si>
  <si>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</si>
  <si>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</si>
  <si>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</si>
  <si>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</si>
  <si>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</si>
  <si>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</si>
  <si>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</si>
  <si>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</si>
  <si>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</si>
  <si>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</si>
  <si>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</si>
  <si>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</si>
  <si>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</si>
  <si>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</si>
  <si>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</si>
  <si>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</si>
  <si>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</si>
  <si>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</si>
  <si>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</si>
  <si>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</si>
  <si>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</si>
  <si>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</si>
  <si>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</si>
  <si>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</si>
  <si>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</si>
  <si>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</si>
  <si>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</si>
  <si>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</si>
  <si>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</si>
  <si>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</si>
  <si>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</si>
  <si>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</si>
  <si>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</si>
  <si>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</si>
  <si>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</si>
  <si>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</si>
  <si>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</si>
  <si>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</si>
  <si>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</si>
  <si>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</si>
  <si>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</si>
  <si>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</si>
  <si>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</si>
  <si>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</si>
  <si>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</si>
  <si>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</si>
  <si>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</si>
  <si>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</si>
  <si>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</si>
  <si>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</si>
  <si>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</si>
  <si>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</si>
  <si>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</si>
  <si>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</si>
  <si>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</si>
  <si>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</si>
  <si>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</si>
  <si>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</si>
  <si>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</si>
  <si>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</si>
  <si>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</si>
  <si>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</si>
  <si>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</si>
  <si>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</si>
  <si>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</si>
  <si>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</si>
  <si>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</si>
  <si>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</si>
  <si>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</si>
  <si>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</si>
  <si>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</si>
  <si>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</si>
  <si>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</si>
  <si>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</si>
  <si>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</si>
  <si>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</si>
  <si>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</si>
  <si>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</si>
  <si>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</si>
  <si>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</si>
  <si>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</si>
  <si>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</si>
  <si>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</si>
  <si>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</si>
  <si>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</si>
  <si>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</si>
  <si>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</si>
  <si>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</si>
  <si>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</si>
  <si>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</si>
  <si>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</si>
  <si>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</si>
  <si>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</si>
  <si>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</si>
  <si>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</si>
  <si>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</si>
  <si>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</si>
  <si>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</si>
  <si>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</si>
  <si>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</si>
  <si>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</si>
  <si>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市場</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</si>
  <si>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</si>
  <si>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</si>
  <si>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</si>
  <si>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</si>
  <si>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</si>
  <si>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</si>
  <si>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</si>
  <si>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</si>
  <si>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</si>
  <si>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</si>
  <si>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</si>
  <si>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</si>
  <si>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</si>
  <si>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</si>
  <si>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</si>
  <si>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</si>
  <si>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</si>
  <si>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</si>
  <si>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</si>
  <si>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</si>
  <si>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</si>
  <si>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</si>
  <si>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</si>
  <si>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</si>
  <si>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</si>
  <si>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</si>
  <si>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北海道稚内市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</si>
  <si>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</si>
  <si>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</si>
  <si>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</si>
  <si>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</si>
  <si>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</si>
  <si>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</si>
  <si>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</si>
  <si>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</si>
  <si>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</si>
  <si>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</si>
  <si>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</si>
  <si>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</si>
  <si>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</si>
  <si>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</si>
  <si>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</si>
  <si>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</si>
  <si>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</si>
  <si>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</si>
  <si>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</si>
  <si>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</si>
  <si>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</si>
  <si>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</si>
  <si>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</si>
  <si>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</si>
  <si>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</si>
  <si>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</si>
  <si>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</si>
  <si>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</si>
  <si>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</si>
  <si>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</si>
  <si>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</si>
  <si>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</si>
  <si>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</si>
  <si>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</si>
  <si>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</si>
  <si>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後期高齢者医療特別会計</t>
    <phoneticPr fontId="5"/>
  </si>
  <si>
    <t>介護保険事業特別会計（介護サービス事業勘定）</t>
    <phoneticPr fontId="5"/>
  </si>
  <si>
    <t>水道事業会計</t>
    <phoneticPr fontId="5"/>
  </si>
  <si>
    <t>法適用企業</t>
    <phoneticPr fontId="5"/>
  </si>
  <si>
    <t>病院事業会計</t>
    <phoneticPr fontId="5"/>
  </si>
  <si>
    <t>下水道事業会計</t>
    <phoneticPr fontId="5"/>
  </si>
  <si>
    <t>港湾整備事業特別会計</t>
    <phoneticPr fontId="5"/>
  </si>
  <si>
    <t>法非適用企業</t>
    <phoneticPr fontId="5"/>
  </si>
  <si>
    <t>公設地方卸売市場事業特別会計</t>
    <phoneticPr fontId="5"/>
  </si>
  <si>
    <t>臨港用地造成事業特別会計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</si>
  <si>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</si>
  <si>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</si>
  <si>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</si>
  <si>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</si>
  <si>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</si>
  <si>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</si>
  <si>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</si>
  <si>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</si>
  <si>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</si>
  <si>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</si>
  <si>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</si>
  <si>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</si>
  <si>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</si>
  <si>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</si>
  <si>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</si>
  <si>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</si>
  <si>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</si>
  <si>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</si>
  <si>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</si>
  <si>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</si>
  <si>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</si>
  <si>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</si>
  <si>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</si>
  <si>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</si>
  <si>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</si>
  <si>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</si>
  <si>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</si>
  <si>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</si>
  <si>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</si>
  <si>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</si>
  <si>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</si>
  <si>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</si>
  <si>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</si>
  <si>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</si>
  <si>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</si>
  <si>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</si>
  <si>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</si>
  <si>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</si>
  <si>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</si>
  <si>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</si>
  <si>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</si>
  <si>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</si>
  <si>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</si>
  <si>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</si>
  <si>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</si>
  <si>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</si>
  <si>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</si>
  <si>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</si>
  <si>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</si>
  <si>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</si>
  <si>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</si>
  <si>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</si>
  <si>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</si>
  <si>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</si>
  <si>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</si>
  <si>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</si>
  <si>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</si>
  <si>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</si>
  <si>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</si>
  <si>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</si>
  <si>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</si>
  <si>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</si>
  <si>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</si>
  <si>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</si>
  <si>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</si>
  <si>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</si>
  <si>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</si>
  <si>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</si>
  <si>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</si>
  <si>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</si>
  <si>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</si>
  <si>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</si>
  <si>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</si>
  <si>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</si>
  <si>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</si>
  <si>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</si>
  <si>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</si>
  <si>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</si>
  <si>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</si>
  <si>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</si>
  <si>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</si>
  <si>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</si>
  <si>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</si>
  <si>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</si>
  <si>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</si>
  <si>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</si>
  <si>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</si>
  <si>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</si>
  <si>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</si>
  <si>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</si>
  <si>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</si>
  <si>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</si>
  <si>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</si>
  <si>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</si>
  <si>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</si>
  <si>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</si>
  <si>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</si>
  <si>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</si>
  <si>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</si>
  <si>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</si>
  <si>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</si>
  <si>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</si>
  <si>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</si>
  <si>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</si>
  <si>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</si>
  <si>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</si>
  <si>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</si>
  <si>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</si>
  <si>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</si>
  <si>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</si>
  <si>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</si>
  <si>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</si>
  <si>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</si>
  <si>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</si>
  <si>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</si>
  <si>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</si>
  <si>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</si>
  <si>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</si>
  <si>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</si>
  <si>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</si>
  <si>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</si>
  <si>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</si>
  <si>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</si>
  <si>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</si>
  <si>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</si>
  <si>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</si>
  <si>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</si>
  <si>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</si>
  <si>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</si>
  <si>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</si>
  <si>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</si>
  <si>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</si>
  <si>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0.52</t>
  </si>
  <si>
    <t>▲ 0.10</t>
  </si>
  <si>
    <t>水道事業会計</t>
  </si>
  <si>
    <t>病院事業会計</t>
  </si>
  <si>
    <t>一般会計</t>
  </si>
  <si>
    <t>下水道事業会計</t>
  </si>
  <si>
    <t>介護保険事業特別会計（保険事業勘定）</t>
  </si>
  <si>
    <t>臨港用地造成事業特別会計</t>
  </si>
  <si>
    <t>後期高齢者医療特別会計</t>
  </si>
  <si>
    <t>国民健康保険事業特別会計</t>
  </si>
  <si>
    <t>その他会計（赤字）</t>
  </si>
  <si>
    <t>その他会計（黒字）</t>
  </si>
  <si>
    <t>-</t>
    <phoneticPr fontId="2"/>
  </si>
  <si>
    <t>-</t>
    <phoneticPr fontId="2"/>
  </si>
  <si>
    <t>-</t>
    <phoneticPr fontId="2"/>
  </si>
  <si>
    <t>稚内地区消防事務組合</t>
    <rPh sb="0" eb="2">
      <t>ワッカナイ</t>
    </rPh>
    <rPh sb="2" eb="4">
      <t>チク</t>
    </rPh>
    <rPh sb="4" eb="6">
      <t>ショウボウ</t>
    </rPh>
    <rPh sb="6" eb="8">
      <t>ジム</t>
    </rPh>
    <rPh sb="8" eb="10">
      <t>クミアイ</t>
    </rPh>
    <phoneticPr fontId="2"/>
  </si>
  <si>
    <t>-</t>
    <phoneticPr fontId="2"/>
  </si>
  <si>
    <t>稚内海員会館</t>
    <rPh sb="0" eb="2">
      <t>ワッカナイ</t>
    </rPh>
    <rPh sb="2" eb="4">
      <t>カイイン</t>
    </rPh>
    <rPh sb="4" eb="6">
      <t>カイカン</t>
    </rPh>
    <phoneticPr fontId="2"/>
  </si>
  <si>
    <t>稚内港湾施設</t>
    <rPh sb="0" eb="2">
      <t>ワッカナイ</t>
    </rPh>
    <rPh sb="2" eb="4">
      <t>コウワン</t>
    </rPh>
    <rPh sb="4" eb="6">
      <t>シセツ</t>
    </rPh>
    <phoneticPr fontId="2"/>
  </si>
  <si>
    <t>稚内振興公社</t>
    <rPh sb="0" eb="2">
      <t>ワッカナイ</t>
    </rPh>
    <rPh sb="2" eb="4">
      <t>シンコウ</t>
    </rPh>
    <rPh sb="4" eb="6">
      <t>コウシャ</t>
    </rPh>
    <phoneticPr fontId="2"/>
  </si>
  <si>
    <t>稚内衛生公社</t>
    <rPh sb="0" eb="2">
      <t>ワッカナイ</t>
    </rPh>
    <rPh sb="2" eb="4">
      <t>エイセイ</t>
    </rPh>
    <rPh sb="4" eb="6">
      <t>コウシャ</t>
    </rPh>
    <phoneticPr fontId="2"/>
  </si>
  <si>
    <t>稚内空港ビル</t>
    <rPh sb="0" eb="2">
      <t>ワッカナイ</t>
    </rPh>
    <rPh sb="2" eb="4">
      <t>クウコウ</t>
    </rPh>
    <phoneticPr fontId="2"/>
  </si>
  <si>
    <t>まちづくり稚内</t>
    <rPh sb="5" eb="7">
      <t>ワッカナイ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</si>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</sst>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0" xfId="26" applyFont="1" applyFill="1" applyBorder="1" applyAlignment="1" applyProtection="1">
      <alignment horizontal="center" vertical="center"/>
      <protection hidden="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4" fillId="0" borderId="30" xfId="26" applyFont="1" applyFill="1" applyBorder="1" applyAlignment="1">
      <alignment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4" fillId="0" borderId="34" xfId="29" applyFont="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135475</c:v>
                </c:pt>
                <c:pt idx="1">
                  <c:v>121566</c:v>
                </c:pt>
                <c:pt idx="2">
                  <c:v>74990</c:v>
                </c:pt>
                <c:pt idx="3">
                  <c:v>103383</c:v>
                </c:pt>
                <c:pt idx="4">
                  <c:v>80831</c:v>
                </c:pt>
              </c:numCache>
            </c:numRef>
          </c:val>
          <c:smooth val="0"/>
        </c:ser>
        <c:dLbls>
          <c:showLegendKey val="0"/>
          <c:showVal val="0"/>
          <c:showCatName val="0"/>
          <c:showSerName val="0"/>
          <c:showPercent val="0"/>
          <c:showBubbleSize val="0"/>
        </c:dLbls>
        <c:marker val="1"/>
        <c:smooth val="0"/>
        <c:axId val="92839296"/>
        <c:axId val="92841472"/>
      </c:lineChart>
      <c:catAx>
        <c:axId val="928392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841472"/>
        <c:crosses val="autoZero"/>
        <c:auto val="1"/>
        <c:lblAlgn val="ctr"/>
        <c:lblOffset val="100"/>
        <c:tickLblSkip val="1"/>
        <c:tickMarkSkip val="1"/>
        <c:noMultiLvlLbl val="0"/>
      </c:catAx>
      <c:valAx>
        <c:axId val="928414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839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2.13</c:v>
                </c:pt>
                <c:pt idx="1">
                  <c:v>1.71</c:v>
                </c:pt>
                <c:pt idx="2">
                  <c:v>1.9</c:v>
                </c:pt>
                <c:pt idx="3">
                  <c:v>1.49</c:v>
                </c:pt>
                <c:pt idx="4">
                  <c:v>2.2000000000000002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1.92</c:v>
                </c:pt>
                <c:pt idx="1">
                  <c:v>1.87</c:v>
                </c:pt>
                <c:pt idx="2">
                  <c:v>2.75</c:v>
                </c:pt>
                <c:pt idx="3">
                  <c:v>3.67</c:v>
                </c:pt>
                <c:pt idx="4">
                  <c:v>2.89</c:v>
                </c:pt>
              </c:numCache>
            </c:numRef>
          </c:val>
        </c:ser>
        <c:dLbls>
          <c:showLegendKey val="0"/>
          <c:showVal val="0"/>
          <c:showCatName val="0"/>
          <c:showSerName val="0"/>
          <c:showPercent val="0"/>
          <c:showBubbleSize val="0"/>
        </c:dLbls>
        <c:gapWidth val="250"/>
        <c:overlap val="100"/>
        <c:axId val="103861248"/>
        <c:axId val="103863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2.02</c:v>
                </c:pt>
                <c:pt idx="1">
                  <c:v>-0.52</c:v>
                </c:pt>
                <c:pt idx="2">
                  <c:v>1.04</c:v>
                </c:pt>
                <c:pt idx="3">
                  <c:v>0.55000000000000004</c:v>
                </c:pt>
                <c:pt idx="4">
                  <c:v>-0.1</c:v>
                </c:pt>
              </c:numCache>
            </c:numRef>
          </c:val>
          <c:smooth val="0"/>
        </c:ser>
        <c:dLbls>
          <c:showLegendKey val="0"/>
          <c:showVal val="0"/>
          <c:showCatName val="0"/>
          <c:showSerName val="0"/>
          <c:showPercent val="0"/>
          <c:showBubbleSize val="0"/>
        </c:dLbls>
        <c:marker val="1"/>
        <c:smooth val="0"/>
        <c:axId val="103861248"/>
        <c:axId val="103863424"/>
      </c:lineChart>
      <c:catAx>
        <c:axId val="10386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863424"/>
        <c:crosses val="autoZero"/>
        <c:auto val="1"/>
        <c:lblAlgn val="ctr"/>
        <c:lblOffset val="100"/>
        <c:tickLblSkip val="1"/>
        <c:tickMarkSkip val="1"/>
        <c:noMultiLvlLbl val="0"/>
      </c:catAx>
      <c:valAx>
        <c:axId val="10386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6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0.08</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0.01</c:v>
                </c:pt>
                <c:pt idx="8">
                  <c:v>#N/A</c:v>
                </c:pt>
                <c:pt idx="9">
                  <c:v>0.01</c:v>
                </c:pt>
              </c:numCache>
            </c:numRef>
          </c:val>
        </c:ser>
        <c:ser>
          <c:idx val="4"/>
          <c:order val="4"/>
          <c:tx>
            <c:strRef>
              <c:f>データシート!$A$31</c:f>
              <c:strCache>
                <c:ptCount val="1"/>
                <c:pt idx="0">
                  <c:v>臨港用地造成事業特別会計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0.12</c:v>
                </c:pt>
                <c:pt idx="4">
                  <c:v>#N/A</c:v>
                </c:pt>
                <c:pt idx="5">
                  <c:v>0.09</c:v>
                </c:pt>
                <c:pt idx="6">
                  <c:v>#N/A</c:v>
                </c:pt>
                <c:pt idx="7">
                  <c:v>0.06</c:v>
                </c:pt>
                <c:pt idx="8">
                  <c:v>#N/A</c:v>
                </c:pt>
                <c:pt idx="9">
                  <c:v>0.06</c:v>
                </c:pt>
              </c:numCache>
            </c:numRef>
          </c:val>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0.08</c:v>
                </c:pt>
                <c:pt idx="4">
                  <c:v>#N/A</c:v>
                </c:pt>
                <c:pt idx="5">
                  <c:v>0.03</c:v>
                </c:pt>
                <c:pt idx="6">
                  <c:v>#N/A</c:v>
                </c:pt>
                <c:pt idx="7">
                  <c:v>7.0000000000000007E-2</c:v>
                </c:pt>
                <c:pt idx="8">
                  <c:v>#N/A</c:v>
                </c:pt>
                <c:pt idx="9">
                  <c:v>0.06</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#N/A</c:v>
                </c:pt>
                <c:pt idx="5">
                  <c:v>0.73</c:v>
                </c:pt>
                <c:pt idx="6">
                  <c:v>#N/A</c:v>
                </c:pt>
                <c:pt idx="7">
                  <c:v>0.31</c:v>
                </c:pt>
                <c:pt idx="8">
                  <c:v>#N/A</c:v>
                </c:pt>
                <c:pt idx="9">
                  <c:v>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2.12</c:v>
                </c:pt>
                <c:pt idx="2">
                  <c:v>#N/A</c:v>
                </c:pt>
                <c:pt idx="3">
                  <c:v>1.71</c:v>
                </c:pt>
                <c:pt idx="4">
                  <c:v>#N/A</c:v>
                </c:pt>
                <c:pt idx="5">
                  <c:v>1.89</c:v>
                </c:pt>
                <c:pt idx="6">
                  <c:v>#N/A</c:v>
                </c:pt>
                <c:pt idx="7">
                  <c:v>1.49</c:v>
                </c:pt>
                <c:pt idx="8">
                  <c:v>#N/A</c:v>
                </c:pt>
                <c:pt idx="9">
                  <c:v>2.2000000000000002</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9.08</c:v>
                </c:pt>
                <c:pt idx="2">
                  <c:v>#N/A</c:v>
                </c:pt>
                <c:pt idx="3">
                  <c:v>9.68</c:v>
                </c:pt>
                <c:pt idx="4">
                  <c:v>#N/A</c:v>
                </c:pt>
                <c:pt idx="5">
                  <c:v>10.69</c:v>
                </c:pt>
                <c:pt idx="6">
                  <c:v>#N/A</c:v>
                </c:pt>
                <c:pt idx="7">
                  <c:v>10.9</c:v>
                </c:pt>
                <c:pt idx="8">
                  <c:v>#N/A</c:v>
                </c:pt>
                <c:pt idx="9">
                  <c:v>9.19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5.34</c:v>
                </c:pt>
                <c:pt idx="2">
                  <c:v>#N/A</c:v>
                </c:pt>
                <c:pt idx="3">
                  <c:v>5.75</c:v>
                </c:pt>
                <c:pt idx="4">
                  <c:v>#N/A</c:v>
                </c:pt>
                <c:pt idx="5">
                  <c:v>6.88</c:v>
                </c:pt>
                <c:pt idx="6">
                  <c:v>#N/A</c:v>
                </c:pt>
                <c:pt idx="7">
                  <c:v>8.1199999999999992</c:v>
                </c:pt>
                <c:pt idx="8">
                  <c:v>#N/A</c:v>
                </c:pt>
                <c:pt idx="9">
                  <c:v>9.4</c:v>
                </c:pt>
              </c:numCache>
            </c:numRef>
          </c:val>
        </c:ser>
        <c:dLbls>
          <c:showLegendKey val="0"/>
          <c:showVal val="0"/>
          <c:showCatName val="0"/>
          <c:showSerName val="0"/>
          <c:showPercent val="0"/>
          <c:showBubbleSize val="0"/>
        </c:dLbls>
        <c:gapWidth val="150"/>
        <c:overlap val="100"/>
        <c:axId val="103761024"/>
        <c:axId val="103762560"/>
      </c:barChart>
      <c:catAx>
        <c:axId val="10376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762560"/>
        <c:crosses val="autoZero"/>
        <c:auto val="1"/>
        <c:lblAlgn val="ctr"/>
        <c:lblOffset val="100"/>
        <c:tickLblSkip val="1"/>
        <c:tickMarkSkip val="1"/>
        <c:noMultiLvlLbl val="0"/>
      </c:catAx>
      <c:valAx>
        <c:axId val="10376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61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2713</c:v>
                </c:pt>
                <c:pt idx="5">
                  <c:v>2685</c:v>
                </c:pt>
                <c:pt idx="8">
                  <c:v>2817</c:v>
                </c:pt>
                <c:pt idx="11">
                  <c:v>2887</c:v>
                </c:pt>
                <c:pt idx="14">
                  <c:v>3036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3</c:v>
                </c:pt>
                <c:pt idx="6">
                  <c:v>3</c:v>
                </c:pt>
                <c:pt idx="9">
                  <c:v>1</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272</c:v>
                </c:pt>
                <c:pt idx="3">
                  <c:v>274</c:v>
                </c:pt>
                <c:pt idx="6">
                  <c:v>303</c:v>
                </c:pt>
                <c:pt idx="9">
                  <c:v>303</c:v>
                </c:pt>
                <c:pt idx="12">
                  <c:v>300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52</c:v>
                </c:pt>
                <c:pt idx="3">
                  <c:v>40</c:v>
                </c:pt>
                <c:pt idx="6">
                  <c:v>39</c:v>
                </c:pt>
                <c:pt idx="9">
                  <c:v>39</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717</c:v>
                </c:pt>
                <c:pt idx="3">
                  <c:v>644</c:v>
                </c:pt>
                <c:pt idx="6">
                  <c:v>641</c:v>
                </c:pt>
                <c:pt idx="9">
                  <c:v>618</c:v>
                </c:pt>
                <c:pt idx="12">
                  <c:v>585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3514</c:v>
                </c:pt>
                <c:pt idx="3">
                  <c:v>3537</c:v>
                </c:pt>
                <c:pt idx="6">
                  <c:v>3490</c:v>
                </c:pt>
                <c:pt idx="9">
                  <c:v>3464</c:v>
                </c:pt>
                <c:pt idx="12">
                  <c:v>3653</c:v>
                </c:pt>
              </c:numCache>
            </c:numRef>
          </c:val>
        </c:ser>
        <c:dLbls>
          <c:showLegendKey val="0"/>
          <c:showVal val="0"/>
          <c:showCatName val="0"/>
          <c:showSerName val="0"/>
          <c:showPercent val="0"/>
          <c:showBubbleSize val="0"/>
        </c:dLbls>
        <c:gapWidth val="100"/>
        <c:overlap val="100"/>
        <c:axId val="106176896"/>
        <c:axId val="106178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1844</c:v>
                </c:pt>
                <c:pt idx="2">
                  <c:v>#N/A</c:v>
                </c:pt>
                <c:pt idx="3">
                  <c:v>#N/A</c:v>
                </c:pt>
                <c:pt idx="4">
                  <c:v>1813</c:v>
                </c:pt>
                <c:pt idx="5">
                  <c:v>#N/A</c:v>
                </c:pt>
                <c:pt idx="6">
                  <c:v>#N/A</c:v>
                </c:pt>
                <c:pt idx="7">
                  <c:v>1659</c:v>
                </c:pt>
                <c:pt idx="8">
                  <c:v>#N/A</c:v>
                </c:pt>
                <c:pt idx="9">
                  <c:v>#N/A</c:v>
                </c:pt>
                <c:pt idx="10">
                  <c:v>1538</c:v>
                </c:pt>
                <c:pt idx="11">
                  <c:v>#N/A</c:v>
                </c:pt>
                <c:pt idx="12">
                  <c:v>#N/A</c:v>
                </c:pt>
                <c:pt idx="13">
                  <c:v>1542</c:v>
                </c:pt>
                <c:pt idx="14">
                  <c:v>#N/A</c:v>
                </c:pt>
              </c:numCache>
            </c:numRef>
          </c:val>
          <c:smooth val="0"/>
        </c:ser>
        <c:dLbls>
          <c:showLegendKey val="0"/>
          <c:showVal val="0"/>
          <c:showCatName val="0"/>
          <c:showSerName val="0"/>
          <c:showPercent val="0"/>
          <c:showBubbleSize val="0"/>
        </c:dLbls>
        <c:marker val="1"/>
        <c:smooth val="0"/>
        <c:axId val="106176896"/>
        <c:axId val="106178816"/>
      </c:lineChart>
      <c:catAx>
        <c:axId val="10617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178816"/>
        <c:crosses val="autoZero"/>
        <c:auto val="1"/>
        <c:lblAlgn val="ctr"/>
        <c:lblOffset val="100"/>
        <c:tickLblSkip val="1"/>
        <c:tickMarkSkip val="1"/>
        <c:noMultiLvlLbl val="0"/>
      </c:catAx>
      <c:valAx>
        <c:axId val="10617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7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22548</c:v>
                </c:pt>
                <c:pt idx="5">
                  <c:v>23656</c:v>
                </c:pt>
                <c:pt idx="8">
                  <c:v>23329</c:v>
                </c:pt>
                <c:pt idx="11">
                  <c:v>23030</c:v>
                </c:pt>
                <c:pt idx="14">
                  <c:v>22528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5153</c:v>
                </c:pt>
                <c:pt idx="5">
                  <c:v>5085</c:v>
                </c:pt>
                <c:pt idx="8">
                  <c:v>4133</c:v>
                </c:pt>
                <c:pt idx="11">
                  <c:v>3701</c:v>
                </c:pt>
                <c:pt idx="14">
                  <c:v>3351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3526</c:v>
                </c:pt>
                <c:pt idx="5">
                  <c:v>3085</c:v>
                </c:pt>
                <c:pt idx="8">
                  <c:v>3118</c:v>
                </c:pt>
                <c:pt idx="11">
                  <c:v>3316</c:v>
                </c:pt>
                <c:pt idx="14">
                  <c:v>3388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108</c:v>
                </c:pt>
                <c:pt idx="3">
                  <c:v>102</c:v>
                </c:pt>
                <c:pt idx="6">
                  <c:v>98</c:v>
                </c:pt>
                <c:pt idx="9">
                  <c:v>99</c:v>
                </c:pt>
                <c:pt idx="12">
                  <c:v>104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4160</c:v>
                </c:pt>
                <c:pt idx="3">
                  <c:v>3928</c:v>
                </c:pt>
                <c:pt idx="6">
                  <c:v>3564</c:v>
                </c:pt>
                <c:pt idx="9">
                  <c:v>3240</c:v>
                </c:pt>
                <c:pt idx="12">
                  <c:v>2909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436</c:v>
                </c:pt>
                <c:pt idx="3">
                  <c:v>404</c:v>
                </c:pt>
                <c:pt idx="6">
                  <c:v>371</c:v>
                </c:pt>
                <c:pt idx="9">
                  <c:v>338</c:v>
                </c:pt>
                <c:pt idx="12">
                  <c:v>306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7114</c:v>
                </c:pt>
                <c:pt idx="3">
                  <c:v>6656</c:v>
                </c:pt>
                <c:pt idx="6">
                  <c:v>6341</c:v>
                </c:pt>
                <c:pt idx="9">
                  <c:v>5910</c:v>
                </c:pt>
                <c:pt idx="12">
                  <c:v>5013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1873</c:v>
                </c:pt>
                <c:pt idx="3">
                  <c:v>2055</c:v>
                </c:pt>
                <c:pt idx="6">
                  <c:v>1832</c:v>
                </c:pt>
                <c:pt idx="9">
                  <c:v>1603</c:v>
                </c:pt>
                <c:pt idx="12">
                  <c:v>1370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28854</c:v>
                </c:pt>
                <c:pt idx="3">
                  <c:v>29653</c:v>
                </c:pt>
                <c:pt idx="6">
                  <c:v>28133</c:v>
                </c:pt>
                <c:pt idx="9">
                  <c:v>28175</c:v>
                </c:pt>
                <c:pt idx="12">
                  <c:v>27266</c:v>
                </c:pt>
              </c:numCache>
            </c:numRef>
          </c:val>
        </c:ser>
        <c:dLbls>
          <c:showLegendKey val="0"/>
          <c:showVal val="0"/>
          <c:showCatName val="0"/>
          <c:showSerName val="0"/>
          <c:showPercent val="0"/>
          <c:showBubbleSize val="0"/>
        </c:dLbls>
        <c:gapWidth val="100"/>
        <c:overlap val="100"/>
        <c:axId val="45428736"/>
        <c:axId val="45430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11318</c:v>
                </c:pt>
                <c:pt idx="2">
                  <c:v>#N/A</c:v>
                </c:pt>
                <c:pt idx="3">
                  <c:v>#N/A</c:v>
                </c:pt>
                <c:pt idx="4">
                  <c:v>10972</c:v>
                </c:pt>
                <c:pt idx="5">
                  <c:v>#N/A</c:v>
                </c:pt>
                <c:pt idx="6">
                  <c:v>#N/A</c:v>
                </c:pt>
                <c:pt idx="7">
                  <c:v>9760</c:v>
                </c:pt>
                <c:pt idx="8">
                  <c:v>#N/A</c:v>
                </c:pt>
                <c:pt idx="9">
                  <c:v>#N/A</c:v>
                </c:pt>
                <c:pt idx="10">
                  <c:v>9318</c:v>
                </c:pt>
                <c:pt idx="11">
                  <c:v>#N/A</c:v>
                </c:pt>
                <c:pt idx="12">
                  <c:v>#N/A</c:v>
                </c:pt>
                <c:pt idx="13">
                  <c:v>7702</c:v>
                </c:pt>
                <c:pt idx="14">
                  <c:v>#N/A</c:v>
                </c:pt>
              </c:numCache>
            </c:numRef>
          </c:val>
          <c:smooth val="0"/>
        </c:ser>
        <c:dLbls>
          <c:showLegendKey val="0"/>
          <c:showVal val="0"/>
          <c:showCatName val="0"/>
          <c:showSerName val="0"/>
          <c:showPercent val="0"/>
          <c:showBubbleSize val="0"/>
        </c:dLbls>
        <c:marker val="1"/>
        <c:smooth val="0"/>
        <c:axId val="45428736"/>
        <c:axId val="45430656"/>
      </c:lineChart>
      <c:catAx>
        <c:axId val="4542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430656"/>
        <c:crosses val="autoZero"/>
        <c:auto val="1"/>
        <c:lblAlgn val="ctr"/>
        <c:lblOffset val="100"/>
        <c:tickLblSkip val="1"/>
        <c:tickMarkSkip val="1"/>
        <c:noMultiLvlLbl val="0"/>
      </c:catAx>
      <c:valAx>
        <c:axId val="4543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2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北海道稚内市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36,827
36,500
761.49
23,896,602
23,568,113
282,913
12,844,142
26,244,708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75.5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ここ数年、基準財政収入額、基準財政需要額ともに横ばいのため、平成</a:t>
          </a:r>
          <a:r>
            <a:rPr kumimoji="1" lang="en-US" altLang="ja-JP" sz="1300">
              <a:latin typeface="ＭＳ Ｐゴシック"/>
            </a:rPr>
            <a:t>26</a:t>
          </a:r>
          <a:r>
            <a:rPr kumimoji="1" lang="ja-JP" altLang="en-US" sz="1300">
              <a:latin typeface="ＭＳ Ｐゴシック"/>
            </a:rPr>
            <a:t>年度においても「</a:t>
          </a:r>
          <a:r>
            <a:rPr kumimoji="1" lang="en-US" altLang="ja-JP" sz="1300">
              <a:latin typeface="ＭＳ Ｐゴシック"/>
            </a:rPr>
            <a:t>0.35</a:t>
          </a:r>
          <a:r>
            <a:rPr kumimoji="1" lang="ja-JP" altLang="en-US" sz="1300">
              <a:latin typeface="ＭＳ Ｐゴシック"/>
            </a:rPr>
            <a:t>」と類似団体平均を下回っている。</a:t>
          </a:r>
          <a:endParaRPr kumimoji="1" lang="en-US" altLang="ja-JP" sz="1300">
            <a:latin typeface="ＭＳ Ｐゴシック"/>
          </a:endParaRPr>
        </a:p>
        <a:p>
          <a:r>
            <a:rPr kumimoji="1" lang="ja-JP" altLang="en-US" sz="1300">
              <a:latin typeface="ＭＳ Ｐゴシック"/>
            </a:rPr>
            <a:t>引き続き、義務的経費の抑制、税徴収率の向上など歳入の確保に努め改善を図る。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7" name="直線コネクタ 66"/>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115358</xdr:rowOff>
    </xdr:to>
    <xdr:cxnSp macro="">
      <xdr:nvCxnSpPr>
        <xdr:cNvPr id="70" name="直線コネクタ 69"/>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115358</xdr:rowOff>
    </xdr:to>
    <xdr:cxnSp macro="">
      <xdr:nvCxnSpPr>
        <xdr:cNvPr id="73" name="直線コネクタ 72"/>
        <xdr:cNvCxnSpPr/>
      </xdr:nvCxnSpPr>
      <xdr:spPr>
        <a:xfrm>
          <a:off x="2336800" y="74474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75142</xdr:rowOff>
    </xdr:to>
    <xdr:cxnSp macro="">
      <xdr:nvCxnSpPr>
        <xdr:cNvPr id="76" name="直線コネクタ 75"/>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6" name="円/楕円 85"/>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7"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8" name="円/楕円 87"/>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89" name="テキスト ボックス 88"/>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0" name="円/楕円 89"/>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1" name="テキスト ボックス 90"/>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2" name="円/楕円 91"/>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3" name="テキスト ボックス 92"/>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4" name="円/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5" name="テキスト ボックス 94"/>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昨年と比べると、経常一般財源は増加しており、人件費や公債費は減少しているものの、燃料費や労務単価の増加が大きく、比率は上昇している。</a:t>
          </a:r>
          <a:endParaRPr kumimoji="1" lang="en-US" altLang="ja-JP" sz="1300">
            <a:latin typeface="ＭＳ Ｐゴシック"/>
          </a:endParaRPr>
        </a:p>
        <a:p>
          <a:r>
            <a:rPr kumimoji="1" lang="ja-JP" altLang="en-US" sz="1300">
              <a:latin typeface="ＭＳ Ｐゴシック"/>
            </a:rPr>
            <a:t>今後も、経常経費の抑制を図るとともに、市税等歳入の確保に努める。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80554</xdr:rowOff>
    </xdr:from>
    <xdr:to>
      <xdr:col>7</xdr:col>
      <xdr:colOff>152400</xdr:colOff>
      <xdr:row>60</xdr:row>
      <xdr:rowOff>108131</xdr:rowOff>
    </xdr:to>
    <xdr:cxnSp macro="">
      <xdr:nvCxnSpPr>
        <xdr:cNvPr id="132" name="直線コネクタ 131"/>
        <xdr:cNvCxnSpPr/>
      </xdr:nvCxnSpPr>
      <xdr:spPr>
        <a:xfrm>
          <a:off x="4114800" y="10367554"/>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80554</xdr:rowOff>
    </xdr:from>
    <xdr:to>
      <xdr:col>6</xdr:col>
      <xdr:colOff>0</xdr:colOff>
      <xdr:row>60</xdr:row>
      <xdr:rowOff>108131</xdr:rowOff>
    </xdr:to>
    <xdr:cxnSp macro="">
      <xdr:nvCxnSpPr>
        <xdr:cNvPr id="135" name="直線コネクタ 134"/>
        <xdr:cNvCxnSpPr/>
      </xdr:nvCxnSpPr>
      <xdr:spPr>
        <a:xfrm flipV="1">
          <a:off x="3225800" y="1036755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108131</xdr:rowOff>
    </xdr:from>
    <xdr:to>
      <xdr:col>4</xdr:col>
      <xdr:colOff>482600</xdr:colOff>
      <xdr:row>60</xdr:row>
      <xdr:rowOff>115026</xdr:rowOff>
    </xdr:to>
    <xdr:cxnSp macro="">
      <xdr:nvCxnSpPr>
        <xdr:cNvPr id="138" name="直線コネクタ 137"/>
        <xdr:cNvCxnSpPr/>
      </xdr:nvCxnSpPr>
      <xdr:spPr>
        <a:xfrm flipV="1">
          <a:off x="2336800" y="1039513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89988</xdr:rowOff>
    </xdr:from>
    <xdr:to>
      <xdr:col>3</xdr:col>
      <xdr:colOff>279400</xdr:colOff>
      <xdr:row>60</xdr:row>
      <xdr:rowOff>115026</xdr:rowOff>
    </xdr:to>
    <xdr:cxnSp macro="">
      <xdr:nvCxnSpPr>
        <xdr:cNvPr id="141" name="直線コネクタ 140"/>
        <xdr:cNvCxnSpPr/>
      </xdr:nvCxnSpPr>
      <xdr:spPr>
        <a:xfrm>
          <a:off x="1447800" y="10205538"/>
          <a:ext cx="8890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57331</xdr:rowOff>
    </xdr:from>
    <xdr:to>
      <xdr:col>7</xdr:col>
      <xdr:colOff>203200</xdr:colOff>
      <xdr:row>60</xdr:row>
      <xdr:rowOff>158931</xdr:rowOff>
    </xdr:to>
    <xdr:sp macro="" textlink="">
      <xdr:nvSpPr>
        <xdr:cNvPr id="151" name="円/楕円 150"/>
        <xdr:cNvSpPr/>
      </xdr:nvSpPr>
      <xdr:spPr>
        <a:xfrm>
          <a:off x="4902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29408</xdr:rowOff>
    </xdr:from>
    <xdr:ext cx="762000" cy="259045"/>
    <xdr:sp macro="" textlink="">
      <xdr:nvSpPr>
        <xdr:cNvPr id="152" name="財政構造の弾力性該当値テキスト"/>
        <xdr:cNvSpPr txBox="1"/>
      </xdr:nvSpPr>
      <xdr:spPr>
        <a:xfrm>
          <a:off x="5041900" y="1031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29754</xdr:rowOff>
    </xdr:from>
    <xdr:to>
      <xdr:col>6</xdr:col>
      <xdr:colOff>50800</xdr:colOff>
      <xdr:row>60</xdr:row>
      <xdr:rowOff>131354</xdr:rowOff>
    </xdr:to>
    <xdr:sp macro="" textlink="">
      <xdr:nvSpPr>
        <xdr:cNvPr id="153" name="円/楕円 152"/>
        <xdr:cNvSpPr/>
      </xdr:nvSpPr>
      <xdr:spPr>
        <a:xfrm>
          <a:off x="4064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116131</xdr:rowOff>
    </xdr:from>
    <xdr:ext cx="736600" cy="259045"/>
    <xdr:sp macro="" textlink="">
      <xdr:nvSpPr>
        <xdr:cNvPr id="154" name="テキスト ボックス 153"/>
        <xdr:cNvSpPr txBox="1"/>
      </xdr:nvSpPr>
      <xdr:spPr>
        <a:xfrm>
          <a:off x="3733800" y="1040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57331</xdr:rowOff>
    </xdr:from>
    <xdr:to>
      <xdr:col>4</xdr:col>
      <xdr:colOff>533400</xdr:colOff>
      <xdr:row>60</xdr:row>
      <xdr:rowOff>158931</xdr:rowOff>
    </xdr:to>
    <xdr:sp macro="" textlink="">
      <xdr:nvSpPr>
        <xdr:cNvPr id="155" name="円/楕円 154"/>
        <xdr:cNvSpPr/>
      </xdr:nvSpPr>
      <xdr:spPr>
        <a:xfrm>
          <a:off x="3175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143708</xdr:rowOff>
    </xdr:from>
    <xdr:ext cx="762000" cy="259045"/>
    <xdr:sp macro="" textlink="">
      <xdr:nvSpPr>
        <xdr:cNvPr id="156" name="テキスト ボックス 155"/>
        <xdr:cNvSpPr txBox="1"/>
      </xdr:nvSpPr>
      <xdr:spPr>
        <a:xfrm>
          <a:off x="2844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64226</xdr:rowOff>
    </xdr:from>
    <xdr:to>
      <xdr:col>3</xdr:col>
      <xdr:colOff>330200</xdr:colOff>
      <xdr:row>60</xdr:row>
      <xdr:rowOff>165826</xdr:rowOff>
    </xdr:to>
    <xdr:sp macro="" textlink="">
      <xdr:nvSpPr>
        <xdr:cNvPr id="157" name="円/楕円 156"/>
        <xdr:cNvSpPr/>
      </xdr:nvSpPr>
      <xdr:spPr>
        <a:xfrm>
          <a:off x="2286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150603</xdr:rowOff>
    </xdr:from>
    <xdr:ext cx="762000" cy="259045"/>
    <xdr:sp macro="" textlink="">
      <xdr:nvSpPr>
        <xdr:cNvPr id="158" name="テキスト ボックス 157"/>
        <xdr:cNvSpPr txBox="1"/>
      </xdr:nvSpPr>
      <xdr:spPr>
        <a:xfrm>
          <a:off x="1955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39188</xdr:rowOff>
    </xdr:from>
    <xdr:to>
      <xdr:col>2</xdr:col>
      <xdr:colOff>127000</xdr:colOff>
      <xdr:row>59</xdr:row>
      <xdr:rowOff>140788</xdr:rowOff>
    </xdr:to>
    <xdr:sp macro="" textlink="">
      <xdr:nvSpPr>
        <xdr:cNvPr id="159" name="円/楕円 158"/>
        <xdr:cNvSpPr/>
      </xdr:nvSpPr>
      <xdr:spPr>
        <a:xfrm>
          <a:off x="1397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125565</xdr:rowOff>
    </xdr:from>
    <xdr:ext cx="762000" cy="259045"/>
    <xdr:sp macro="" textlink="">
      <xdr:nvSpPr>
        <xdr:cNvPr id="160" name="テキスト ボックス 159"/>
        <xdr:cNvSpPr txBox="1"/>
      </xdr:nvSpPr>
      <xdr:spPr>
        <a:xfrm>
          <a:off x="1066800" y="1024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[179,441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人件費は、財政健全化プランの実施による退職者の一部不補充（補充は、退職者数の１／２以下）や定員適正化計画の実施により、大幅に抑制されている状況。</a:t>
          </a:r>
          <a:endParaRPr kumimoji="1" lang="en-US" altLang="ja-JP" sz="1300">
            <a:latin typeface="ＭＳ Ｐゴシック"/>
          </a:endParaRPr>
        </a:p>
        <a:p>
          <a:r>
            <a:rPr kumimoji="1" lang="ja-JP" altLang="en-US" sz="1300">
              <a:latin typeface="ＭＳ Ｐゴシック"/>
            </a:rPr>
            <a:t>物件費は、労務単価の増に伴う委託料の増加や、燃料費高騰により増加している。削減については、これまでも経常的な事務経費のシーリングや一律カットを実施し、かなり削減してきているため、新たな抑制方法を検討し、数値の改善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74716</xdr:rowOff>
    </xdr:from>
    <xdr:to>
      <xdr:col>7</xdr:col>
      <xdr:colOff>152400</xdr:colOff>
      <xdr:row>83</xdr:row>
      <xdr:rowOff>83741</xdr:rowOff>
    </xdr:to>
    <xdr:cxnSp macro="">
      <xdr:nvCxnSpPr>
        <xdr:cNvPr id="192" name="直線コネクタ 191"/>
        <xdr:cNvCxnSpPr/>
      </xdr:nvCxnSpPr>
      <xdr:spPr>
        <a:xfrm>
          <a:off x="4114800" y="14305066"/>
          <a:ext cx="838200" cy="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74716</xdr:rowOff>
    </xdr:from>
    <xdr:to>
      <xdr:col>6</xdr:col>
      <xdr:colOff>0</xdr:colOff>
      <xdr:row>83</xdr:row>
      <xdr:rowOff>82722</xdr:rowOff>
    </xdr:to>
    <xdr:cxnSp macro="">
      <xdr:nvCxnSpPr>
        <xdr:cNvPr id="195" name="直線コネクタ 194"/>
        <xdr:cNvCxnSpPr/>
      </xdr:nvCxnSpPr>
      <xdr:spPr>
        <a:xfrm flipV="1">
          <a:off x="3225800" y="14305066"/>
          <a:ext cx="889000" cy="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72431</xdr:rowOff>
    </xdr:from>
    <xdr:to>
      <xdr:col>4</xdr:col>
      <xdr:colOff>482600</xdr:colOff>
      <xdr:row>83</xdr:row>
      <xdr:rowOff>82722</xdr:rowOff>
    </xdr:to>
    <xdr:cxnSp macro="">
      <xdr:nvCxnSpPr>
        <xdr:cNvPr id="198" name="直線コネクタ 197"/>
        <xdr:cNvCxnSpPr/>
      </xdr:nvCxnSpPr>
      <xdr:spPr>
        <a:xfrm>
          <a:off x="2336800" y="14302781"/>
          <a:ext cx="889000" cy="1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42597</xdr:rowOff>
    </xdr:from>
    <xdr:to>
      <xdr:col>3</xdr:col>
      <xdr:colOff>279400</xdr:colOff>
      <xdr:row>83</xdr:row>
      <xdr:rowOff>72431</xdr:rowOff>
    </xdr:to>
    <xdr:cxnSp macro="">
      <xdr:nvCxnSpPr>
        <xdr:cNvPr id="201" name="直線コネクタ 200"/>
        <xdr:cNvCxnSpPr/>
      </xdr:nvCxnSpPr>
      <xdr:spPr>
        <a:xfrm>
          <a:off x="1447800" y="14272947"/>
          <a:ext cx="889000" cy="2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32941</xdr:rowOff>
    </xdr:from>
    <xdr:to>
      <xdr:col>7</xdr:col>
      <xdr:colOff>203200</xdr:colOff>
      <xdr:row>83</xdr:row>
      <xdr:rowOff>134541</xdr:rowOff>
    </xdr:to>
    <xdr:sp macro="" textlink="">
      <xdr:nvSpPr>
        <xdr:cNvPr id="211" name="円/楕円 210"/>
        <xdr:cNvSpPr/>
      </xdr:nvSpPr>
      <xdr:spPr>
        <a:xfrm>
          <a:off x="4902200" y="142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5018</xdr:rowOff>
    </xdr:from>
    <xdr:ext cx="762000" cy="259045"/>
    <xdr:sp macro="" textlink="">
      <xdr:nvSpPr>
        <xdr:cNvPr id="212" name="人件費・物件費等の状況該当値テキスト"/>
        <xdr:cNvSpPr txBox="1"/>
      </xdr:nvSpPr>
      <xdr:spPr>
        <a:xfrm>
          <a:off x="5041900" y="1423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179,441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23916</xdr:rowOff>
    </xdr:from>
    <xdr:to>
      <xdr:col>6</xdr:col>
      <xdr:colOff>50800</xdr:colOff>
      <xdr:row>83</xdr:row>
      <xdr:rowOff>125516</xdr:rowOff>
    </xdr:to>
    <xdr:sp macro="" textlink="">
      <xdr:nvSpPr>
        <xdr:cNvPr id="213" name="円/楕円 212"/>
        <xdr:cNvSpPr/>
      </xdr:nvSpPr>
      <xdr:spPr>
        <a:xfrm>
          <a:off x="4064000" y="142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110293</xdr:rowOff>
    </xdr:from>
    <xdr:ext cx="736600" cy="259045"/>
    <xdr:sp macro="" textlink="">
      <xdr:nvSpPr>
        <xdr:cNvPr id="214" name="テキスト ボックス 213"/>
        <xdr:cNvSpPr txBox="1"/>
      </xdr:nvSpPr>
      <xdr:spPr>
        <a:xfrm>
          <a:off x="3733800" y="1434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175,701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31922</xdr:rowOff>
    </xdr:from>
    <xdr:to>
      <xdr:col>4</xdr:col>
      <xdr:colOff>533400</xdr:colOff>
      <xdr:row>83</xdr:row>
      <xdr:rowOff>133522</xdr:rowOff>
    </xdr:to>
    <xdr:sp macro="" textlink="">
      <xdr:nvSpPr>
        <xdr:cNvPr id="215" name="円/楕円 214"/>
        <xdr:cNvSpPr/>
      </xdr:nvSpPr>
      <xdr:spPr>
        <a:xfrm>
          <a:off x="3175000" y="1426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118299</xdr:rowOff>
    </xdr:from>
    <xdr:ext cx="762000" cy="259045"/>
    <xdr:sp macro="" textlink="">
      <xdr:nvSpPr>
        <xdr:cNvPr id="216" name="テキスト ボックス 215"/>
        <xdr:cNvSpPr txBox="1"/>
      </xdr:nvSpPr>
      <xdr:spPr>
        <a:xfrm>
          <a:off x="2844800" y="1434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179,019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21631</xdr:rowOff>
    </xdr:from>
    <xdr:to>
      <xdr:col>3</xdr:col>
      <xdr:colOff>330200</xdr:colOff>
      <xdr:row>83</xdr:row>
      <xdr:rowOff>123231</xdr:rowOff>
    </xdr:to>
    <xdr:sp macro="" textlink="">
      <xdr:nvSpPr>
        <xdr:cNvPr id="217" name="円/楕円 216"/>
        <xdr:cNvSpPr/>
      </xdr:nvSpPr>
      <xdr:spPr>
        <a:xfrm>
          <a:off x="2286000" y="142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108008</xdr:rowOff>
    </xdr:from>
    <xdr:ext cx="762000" cy="259045"/>
    <xdr:sp macro="" textlink="">
      <xdr:nvSpPr>
        <xdr:cNvPr id="218" name="テキスト ボックス 217"/>
        <xdr:cNvSpPr txBox="1"/>
      </xdr:nvSpPr>
      <xdr:spPr>
        <a:xfrm>
          <a:off x="1955800" y="1433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174,754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163247</xdr:rowOff>
    </xdr:from>
    <xdr:to>
      <xdr:col>2</xdr:col>
      <xdr:colOff>127000</xdr:colOff>
      <xdr:row>83</xdr:row>
      <xdr:rowOff>93397</xdr:rowOff>
    </xdr:to>
    <xdr:sp macro="" textlink="">
      <xdr:nvSpPr>
        <xdr:cNvPr id="219" name="円/楕円 218"/>
        <xdr:cNvSpPr/>
      </xdr:nvSpPr>
      <xdr:spPr>
        <a:xfrm>
          <a:off x="1397000" y="142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78174</xdr:rowOff>
    </xdr:from>
    <xdr:ext cx="762000" cy="259045"/>
    <xdr:sp macro="" textlink="">
      <xdr:nvSpPr>
        <xdr:cNvPr id="220" name="テキスト ボックス 219"/>
        <xdr:cNvSpPr txBox="1"/>
      </xdr:nvSpPr>
      <xdr:spPr>
        <a:xfrm>
          <a:off x="1066800" y="1430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類似団体平均の近似値にあり、今後も適正化に努める。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113792</xdr:rowOff>
    </xdr:from>
    <xdr:to>
      <xdr:col>24</xdr:col>
      <xdr:colOff>558800</xdr:colOff>
      <xdr:row>85</xdr:row>
      <xdr:rowOff>128270</xdr:rowOff>
    </xdr:to>
    <xdr:cxnSp macro="">
      <xdr:nvCxnSpPr>
        <xdr:cNvPr id="252" name="直線コネクタ 251"/>
        <xdr:cNvCxnSpPr/>
      </xdr:nvCxnSpPr>
      <xdr:spPr>
        <a:xfrm flipV="1">
          <a:off x="16179800" y="1468704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87</xdr:row>
      <xdr:rowOff>142494</xdr:rowOff>
    </xdr:to>
    <xdr:cxnSp macro="">
      <xdr:nvCxnSpPr>
        <xdr:cNvPr id="255" name="直線コネクタ 254"/>
        <xdr:cNvCxnSpPr/>
      </xdr:nvCxnSpPr>
      <xdr:spPr>
        <a:xfrm flipV="1">
          <a:off x="15290800" y="14701520"/>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142494</xdr:rowOff>
    </xdr:from>
    <xdr:to>
      <xdr:col>22</xdr:col>
      <xdr:colOff>203200</xdr:colOff>
      <xdr:row>87</xdr:row>
      <xdr:rowOff>152146</xdr:rowOff>
    </xdr:to>
    <xdr:cxnSp macro="">
      <xdr:nvCxnSpPr>
        <xdr:cNvPr id="258" name="直線コネクタ 257"/>
        <xdr:cNvCxnSpPr/>
      </xdr:nvCxnSpPr>
      <xdr:spPr>
        <a:xfrm flipV="1">
          <a:off x="14401800" y="150586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29463</xdr:rowOff>
    </xdr:from>
    <xdr:to>
      <xdr:col>21</xdr:col>
      <xdr:colOff>0</xdr:colOff>
      <xdr:row>87</xdr:row>
      <xdr:rowOff>152146</xdr:rowOff>
    </xdr:to>
    <xdr:cxnSp macro="">
      <xdr:nvCxnSpPr>
        <xdr:cNvPr id="261" name="直線コネクタ 260"/>
        <xdr:cNvCxnSpPr/>
      </xdr:nvCxnSpPr>
      <xdr:spPr>
        <a:xfrm>
          <a:off x="13512800" y="14431263"/>
          <a:ext cx="889000" cy="6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62992</xdr:rowOff>
    </xdr:from>
    <xdr:to>
      <xdr:col>24</xdr:col>
      <xdr:colOff>609600</xdr:colOff>
      <xdr:row>85</xdr:row>
      <xdr:rowOff>164592</xdr:rowOff>
    </xdr:to>
    <xdr:sp macro="" textlink="">
      <xdr:nvSpPr>
        <xdr:cNvPr id="271" name="円/楕円 270"/>
        <xdr:cNvSpPr/>
      </xdr:nvSpPr>
      <xdr:spPr>
        <a:xfrm>
          <a:off x="169672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79519</xdr:rowOff>
    </xdr:from>
    <xdr:ext cx="762000" cy="259045"/>
    <xdr:sp macro="" textlink="">
      <xdr:nvSpPr>
        <xdr:cNvPr id="272" name="給与水準   （国との比較）該当値テキスト"/>
        <xdr:cNvSpPr txBox="1"/>
      </xdr:nvSpPr>
      <xdr:spPr>
        <a:xfrm>
          <a:off x="17106900" y="1448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3" name="円/楕円 272"/>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4" name="テキスト ボックス 273"/>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91694</xdr:rowOff>
    </xdr:from>
    <xdr:to>
      <xdr:col>22</xdr:col>
      <xdr:colOff>254000</xdr:colOff>
      <xdr:row>88</xdr:row>
      <xdr:rowOff>21844</xdr:rowOff>
    </xdr:to>
    <xdr:sp macro="" textlink="">
      <xdr:nvSpPr>
        <xdr:cNvPr id="275" name="円/楕円 274"/>
        <xdr:cNvSpPr/>
      </xdr:nvSpPr>
      <xdr:spPr>
        <a:xfrm>
          <a:off x="15240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32021</xdr:rowOff>
    </xdr:from>
    <xdr:ext cx="762000" cy="259045"/>
    <xdr:sp macro="" textlink="">
      <xdr:nvSpPr>
        <xdr:cNvPr id="276" name="テキスト ボックス 275"/>
        <xdr:cNvSpPr txBox="1"/>
      </xdr:nvSpPr>
      <xdr:spPr>
        <a:xfrm>
          <a:off x="14909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101346</xdr:rowOff>
    </xdr:from>
    <xdr:to>
      <xdr:col>21</xdr:col>
      <xdr:colOff>50800</xdr:colOff>
      <xdr:row>88</xdr:row>
      <xdr:rowOff>31496</xdr:rowOff>
    </xdr:to>
    <xdr:sp macro="" textlink="">
      <xdr:nvSpPr>
        <xdr:cNvPr id="277" name="円/楕円 276"/>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78" name="テキスト ボックス 277"/>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79" name="円/楕円 278"/>
        <xdr:cNvSpPr/>
      </xdr:nvSpPr>
      <xdr:spPr>
        <a:xfrm>
          <a:off x="134620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90440</xdr:rowOff>
    </xdr:from>
    <xdr:ext cx="762000" cy="259045"/>
    <xdr:sp macro="" textlink="">
      <xdr:nvSpPr>
        <xdr:cNvPr id="280" name="テキスト ボックス 279"/>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ここ数年間、定員管理適正化計画により、職員数の削減に努めてきた。</a:t>
          </a:r>
          <a:endParaRPr kumimoji="1" lang="en-US" altLang="ja-JP" sz="1300">
            <a:latin typeface="ＭＳ Ｐゴシック"/>
          </a:endParaRPr>
        </a:p>
        <a:p>
          <a:r>
            <a:rPr kumimoji="1" lang="ja-JP" altLang="en-US" sz="1300">
              <a:latin typeface="ＭＳ Ｐゴシック"/>
            </a:rPr>
            <a:t>今後もこれまで同様の定員管理に努める。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63077</xdr:rowOff>
    </xdr:from>
    <xdr:to>
      <xdr:col>24</xdr:col>
      <xdr:colOff>558800</xdr:colOff>
      <xdr:row>61</xdr:row>
      <xdr:rowOff>71120</xdr:rowOff>
    </xdr:to>
    <xdr:cxnSp macro="">
      <xdr:nvCxnSpPr>
        <xdr:cNvPr id="317" name="直線コネクタ 316"/>
        <xdr:cNvCxnSpPr/>
      </xdr:nvCxnSpPr>
      <xdr:spPr>
        <a:xfrm flipV="1">
          <a:off x="16179800" y="105215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64226</xdr:rowOff>
    </xdr:from>
    <xdr:to>
      <xdr:col>23</xdr:col>
      <xdr:colOff>406400</xdr:colOff>
      <xdr:row>61</xdr:row>
      <xdr:rowOff>71120</xdr:rowOff>
    </xdr:to>
    <xdr:cxnSp macro="">
      <xdr:nvCxnSpPr>
        <xdr:cNvPr id="320" name="直線コネクタ 319"/>
        <xdr:cNvCxnSpPr/>
      </xdr:nvCxnSpPr>
      <xdr:spPr>
        <a:xfrm>
          <a:off x="15290800" y="105226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64226</xdr:rowOff>
    </xdr:from>
    <xdr:to>
      <xdr:col>22</xdr:col>
      <xdr:colOff>203200</xdr:colOff>
      <xdr:row>61</xdr:row>
      <xdr:rowOff>81462</xdr:rowOff>
    </xdr:to>
    <xdr:cxnSp macro="">
      <xdr:nvCxnSpPr>
        <xdr:cNvPr id="323" name="直線コネクタ 322"/>
        <xdr:cNvCxnSpPr/>
      </xdr:nvCxnSpPr>
      <xdr:spPr>
        <a:xfrm flipV="1">
          <a:off x="14401800" y="1052267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81462</xdr:rowOff>
    </xdr:from>
    <xdr:to>
      <xdr:col>21</xdr:col>
      <xdr:colOff>0</xdr:colOff>
      <xdr:row>61</xdr:row>
      <xdr:rowOff>119380</xdr:rowOff>
    </xdr:to>
    <xdr:cxnSp macro="">
      <xdr:nvCxnSpPr>
        <xdr:cNvPr id="326" name="直線コネクタ 325"/>
        <xdr:cNvCxnSpPr/>
      </xdr:nvCxnSpPr>
      <xdr:spPr>
        <a:xfrm flipV="1">
          <a:off x="13512800" y="1053991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12277</xdr:rowOff>
    </xdr:from>
    <xdr:to>
      <xdr:col>24</xdr:col>
      <xdr:colOff>609600</xdr:colOff>
      <xdr:row>61</xdr:row>
      <xdr:rowOff>113877</xdr:rowOff>
    </xdr:to>
    <xdr:sp macro="" textlink="">
      <xdr:nvSpPr>
        <xdr:cNvPr id="336" name="円/楕円 335"/>
        <xdr:cNvSpPr/>
      </xdr:nvSpPr>
      <xdr:spPr>
        <a:xfrm>
          <a:off x="16967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28804</xdr:rowOff>
    </xdr:from>
    <xdr:ext cx="762000" cy="259045"/>
    <xdr:sp macro="" textlink="">
      <xdr:nvSpPr>
        <xdr:cNvPr id="337" name="定員管理の状況該当値テキスト"/>
        <xdr:cNvSpPr txBox="1"/>
      </xdr:nvSpPr>
      <xdr:spPr>
        <a:xfrm>
          <a:off x="17106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20320</xdr:rowOff>
    </xdr:from>
    <xdr:to>
      <xdr:col>23</xdr:col>
      <xdr:colOff>457200</xdr:colOff>
      <xdr:row>61</xdr:row>
      <xdr:rowOff>121920</xdr:rowOff>
    </xdr:to>
    <xdr:sp macro="" textlink="">
      <xdr:nvSpPr>
        <xdr:cNvPr id="338" name="円/楕円 337"/>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132097</xdr:rowOff>
    </xdr:from>
    <xdr:ext cx="736600" cy="259045"/>
    <xdr:sp macro="" textlink="">
      <xdr:nvSpPr>
        <xdr:cNvPr id="339" name="テキスト ボックス 338"/>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13426</xdr:rowOff>
    </xdr:from>
    <xdr:to>
      <xdr:col>22</xdr:col>
      <xdr:colOff>254000</xdr:colOff>
      <xdr:row>61</xdr:row>
      <xdr:rowOff>115026</xdr:rowOff>
    </xdr:to>
    <xdr:sp macro="" textlink="">
      <xdr:nvSpPr>
        <xdr:cNvPr id="340" name="円/楕円 339"/>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125203</xdr:rowOff>
    </xdr:from>
    <xdr:ext cx="762000" cy="259045"/>
    <xdr:sp macro="" textlink="">
      <xdr:nvSpPr>
        <xdr:cNvPr id="341" name="テキスト ボックス 340"/>
        <xdr:cNvSpPr txBox="1"/>
      </xdr:nvSpPr>
      <xdr:spPr>
        <a:xfrm>
          <a:off x="14909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30662</xdr:rowOff>
    </xdr:from>
    <xdr:to>
      <xdr:col>21</xdr:col>
      <xdr:colOff>50800</xdr:colOff>
      <xdr:row>61</xdr:row>
      <xdr:rowOff>132262</xdr:rowOff>
    </xdr:to>
    <xdr:sp macro="" textlink="">
      <xdr:nvSpPr>
        <xdr:cNvPr id="342" name="円/楕円 341"/>
        <xdr:cNvSpPr/>
      </xdr:nvSpPr>
      <xdr:spPr>
        <a:xfrm>
          <a:off x="14351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142439</xdr:rowOff>
    </xdr:from>
    <xdr:ext cx="762000" cy="259045"/>
    <xdr:sp macro="" textlink="">
      <xdr:nvSpPr>
        <xdr:cNvPr id="343" name="テキスト ボックス 342"/>
        <xdr:cNvSpPr txBox="1"/>
      </xdr:nvSpPr>
      <xdr:spPr>
        <a:xfrm>
          <a:off x="14020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68580</xdr:rowOff>
    </xdr:from>
    <xdr:to>
      <xdr:col>19</xdr:col>
      <xdr:colOff>533400</xdr:colOff>
      <xdr:row>61</xdr:row>
      <xdr:rowOff>170180</xdr:rowOff>
    </xdr:to>
    <xdr:sp macro="" textlink="">
      <xdr:nvSpPr>
        <xdr:cNvPr id="344" name="円/楕円 343"/>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8907</xdr:rowOff>
    </xdr:from>
    <xdr:ext cx="762000" cy="259045"/>
    <xdr:sp macro="" textlink="">
      <xdr:nvSpPr>
        <xdr:cNvPr id="345" name="テキスト ボックス 344"/>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計画的な地方債の借入により、緩やかに減少している。今後も比率は下がる見込みであり、引き続き発行抑制に努める。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112776</xdr:rowOff>
    </xdr:from>
    <xdr:to>
      <xdr:col>24</xdr:col>
      <xdr:colOff>558800</xdr:colOff>
      <xdr:row>38</xdr:row>
      <xdr:rowOff>129667</xdr:rowOff>
    </xdr:to>
    <xdr:cxnSp macro="">
      <xdr:nvCxnSpPr>
        <xdr:cNvPr id="377" name="直線コネクタ 376"/>
        <xdr:cNvCxnSpPr/>
      </xdr:nvCxnSpPr>
      <xdr:spPr>
        <a:xfrm flipV="1">
          <a:off x="16179800" y="6627876"/>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129667</xdr:rowOff>
    </xdr:from>
    <xdr:to>
      <xdr:col>23</xdr:col>
      <xdr:colOff>406400</xdr:colOff>
      <xdr:row>38</xdr:row>
      <xdr:rowOff>148971</xdr:rowOff>
    </xdr:to>
    <xdr:cxnSp macro="">
      <xdr:nvCxnSpPr>
        <xdr:cNvPr id="380" name="直線コネクタ 379"/>
        <xdr:cNvCxnSpPr/>
      </xdr:nvCxnSpPr>
      <xdr:spPr>
        <a:xfrm flipV="1">
          <a:off x="15290800" y="664476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148971</xdr:rowOff>
    </xdr:from>
    <xdr:to>
      <xdr:col>22</xdr:col>
      <xdr:colOff>203200</xdr:colOff>
      <xdr:row>38</xdr:row>
      <xdr:rowOff>158623</xdr:rowOff>
    </xdr:to>
    <xdr:cxnSp macro="">
      <xdr:nvCxnSpPr>
        <xdr:cNvPr id="383" name="直線コネクタ 382"/>
        <xdr:cNvCxnSpPr/>
      </xdr:nvCxnSpPr>
      <xdr:spPr>
        <a:xfrm flipV="1">
          <a:off x="14401800" y="666407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158623</xdr:rowOff>
    </xdr:from>
    <xdr:to>
      <xdr:col>21</xdr:col>
      <xdr:colOff>0</xdr:colOff>
      <xdr:row>38</xdr:row>
      <xdr:rowOff>165862</xdr:rowOff>
    </xdr:to>
    <xdr:cxnSp macro="">
      <xdr:nvCxnSpPr>
        <xdr:cNvPr id="386" name="直線コネクタ 385"/>
        <xdr:cNvCxnSpPr/>
      </xdr:nvCxnSpPr>
      <xdr:spPr>
        <a:xfrm flipV="1">
          <a:off x="13512800" y="667372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61976</xdr:rowOff>
    </xdr:from>
    <xdr:to>
      <xdr:col>24</xdr:col>
      <xdr:colOff>609600</xdr:colOff>
      <xdr:row>38</xdr:row>
      <xdr:rowOff>163576</xdr:rowOff>
    </xdr:to>
    <xdr:sp macro="" textlink="">
      <xdr:nvSpPr>
        <xdr:cNvPr id="396" name="円/楕円 395"/>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34053</xdr:rowOff>
    </xdr:from>
    <xdr:ext cx="762000" cy="259045"/>
    <xdr:sp macro="" textlink="">
      <xdr:nvSpPr>
        <xdr:cNvPr id="397" name="公債費負担の状況該当値テキスト"/>
        <xdr:cNvSpPr txBox="1"/>
      </xdr:nvSpPr>
      <xdr:spPr>
        <a:xfrm>
          <a:off x="17106900" y="654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78867</xdr:rowOff>
    </xdr:from>
    <xdr:to>
      <xdr:col>23</xdr:col>
      <xdr:colOff>457200</xdr:colOff>
      <xdr:row>39</xdr:row>
      <xdr:rowOff>9017</xdr:rowOff>
    </xdr:to>
    <xdr:sp macro="" textlink="">
      <xdr:nvSpPr>
        <xdr:cNvPr id="398" name="円/楕円 397"/>
        <xdr:cNvSpPr/>
      </xdr:nvSpPr>
      <xdr:spPr>
        <a:xfrm>
          <a:off x="16129000" y="65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165244</xdr:rowOff>
    </xdr:from>
    <xdr:ext cx="736600" cy="259045"/>
    <xdr:sp macro="" textlink="">
      <xdr:nvSpPr>
        <xdr:cNvPr id="399" name="テキスト ボックス 398"/>
        <xdr:cNvSpPr txBox="1"/>
      </xdr:nvSpPr>
      <xdr:spPr>
        <a:xfrm>
          <a:off x="15798800" y="6680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98171</xdr:rowOff>
    </xdr:from>
    <xdr:to>
      <xdr:col>22</xdr:col>
      <xdr:colOff>254000</xdr:colOff>
      <xdr:row>39</xdr:row>
      <xdr:rowOff>28321</xdr:rowOff>
    </xdr:to>
    <xdr:sp macro="" textlink="">
      <xdr:nvSpPr>
        <xdr:cNvPr id="400" name="円/楕円 399"/>
        <xdr:cNvSpPr/>
      </xdr:nvSpPr>
      <xdr:spPr>
        <a:xfrm>
          <a:off x="15240000" y="66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13098</xdr:rowOff>
    </xdr:from>
    <xdr:ext cx="762000" cy="259045"/>
    <xdr:sp macro="" textlink="">
      <xdr:nvSpPr>
        <xdr:cNvPr id="401" name="テキスト ボックス 400"/>
        <xdr:cNvSpPr txBox="1"/>
      </xdr:nvSpPr>
      <xdr:spPr>
        <a:xfrm>
          <a:off x="14909800" y="669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107823</xdr:rowOff>
    </xdr:from>
    <xdr:to>
      <xdr:col>21</xdr:col>
      <xdr:colOff>50800</xdr:colOff>
      <xdr:row>39</xdr:row>
      <xdr:rowOff>37973</xdr:rowOff>
    </xdr:to>
    <xdr:sp macro="" textlink="">
      <xdr:nvSpPr>
        <xdr:cNvPr id="402" name="円/楕円 401"/>
        <xdr:cNvSpPr/>
      </xdr:nvSpPr>
      <xdr:spPr>
        <a:xfrm>
          <a:off x="14351000" y="66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22750</xdr:rowOff>
    </xdr:from>
    <xdr:ext cx="762000" cy="259045"/>
    <xdr:sp macro="" textlink="">
      <xdr:nvSpPr>
        <xdr:cNvPr id="403" name="テキスト ボックス 402"/>
        <xdr:cNvSpPr txBox="1"/>
      </xdr:nvSpPr>
      <xdr:spPr>
        <a:xfrm>
          <a:off x="14020800" y="670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115062</xdr:rowOff>
    </xdr:from>
    <xdr:to>
      <xdr:col>19</xdr:col>
      <xdr:colOff>533400</xdr:colOff>
      <xdr:row>39</xdr:row>
      <xdr:rowOff>45212</xdr:rowOff>
    </xdr:to>
    <xdr:sp macro="" textlink="">
      <xdr:nvSpPr>
        <xdr:cNvPr id="404" name="円/楕円 403"/>
        <xdr:cNvSpPr/>
      </xdr:nvSpPr>
      <xdr:spPr>
        <a:xfrm>
          <a:off x="13462000" y="66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29989</xdr:rowOff>
    </xdr:from>
    <xdr:ext cx="762000" cy="259045"/>
    <xdr:sp macro="" textlink="">
      <xdr:nvSpPr>
        <xdr:cNvPr id="405" name="テキスト ボックス 404"/>
        <xdr:cNvSpPr txBox="1"/>
      </xdr:nvSpPr>
      <xdr:spPr>
        <a:xfrm>
          <a:off x="13131800" y="671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の第三セクター等改革推進債の発行により、一時的に比率が上昇したが、地方債残高や職員数の減少により、数値が改善されている。中でも、地方債残高は、計画的な借入の実施により大幅に減少している。</a:t>
          </a:r>
          <a:endParaRPr kumimoji="1" lang="en-US" altLang="ja-JP" sz="1300">
            <a:latin typeface="ＭＳ Ｐゴシック"/>
          </a:endParaRPr>
        </a:p>
        <a:p>
          <a:r>
            <a:rPr kumimoji="1" lang="ja-JP" altLang="en-US" sz="1300">
              <a:latin typeface="ＭＳ Ｐゴシック"/>
            </a:rPr>
            <a:t>類似団体比較は、まだ高い数値であることから、今後もより一層の財政健全化に努める。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122185</xdr:rowOff>
    </xdr:from>
    <xdr:to>
      <xdr:col>24</xdr:col>
      <xdr:colOff>558800</xdr:colOff>
      <xdr:row>14</xdr:row>
      <xdr:rowOff>149934</xdr:rowOff>
    </xdr:to>
    <xdr:cxnSp macro="">
      <xdr:nvCxnSpPr>
        <xdr:cNvPr id="439" name="直線コネクタ 438"/>
        <xdr:cNvCxnSpPr/>
      </xdr:nvCxnSpPr>
      <xdr:spPr>
        <a:xfrm flipV="1">
          <a:off x="16179800" y="2522485"/>
          <a:ext cx="8382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149934</xdr:rowOff>
    </xdr:from>
    <xdr:to>
      <xdr:col>23</xdr:col>
      <xdr:colOff>406400</xdr:colOff>
      <xdr:row>14</xdr:row>
      <xdr:rowOff>158581</xdr:rowOff>
    </xdr:to>
    <xdr:cxnSp macro="">
      <xdr:nvCxnSpPr>
        <xdr:cNvPr id="442" name="直線コネクタ 441"/>
        <xdr:cNvCxnSpPr/>
      </xdr:nvCxnSpPr>
      <xdr:spPr>
        <a:xfrm flipV="1">
          <a:off x="15290800" y="2550234"/>
          <a:ext cx="889000" cy="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158581</xdr:rowOff>
    </xdr:from>
    <xdr:to>
      <xdr:col>22</xdr:col>
      <xdr:colOff>203200</xdr:colOff>
      <xdr:row>15</xdr:row>
      <xdr:rowOff>7038</xdr:rowOff>
    </xdr:to>
    <xdr:cxnSp macro="">
      <xdr:nvCxnSpPr>
        <xdr:cNvPr id="445" name="直線コネクタ 444"/>
        <xdr:cNvCxnSpPr/>
      </xdr:nvCxnSpPr>
      <xdr:spPr>
        <a:xfrm flipV="1">
          <a:off x="14401800" y="2558881"/>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7038</xdr:rowOff>
    </xdr:from>
    <xdr:to>
      <xdr:col>21</xdr:col>
      <xdr:colOff>0</xdr:colOff>
      <xdr:row>15</xdr:row>
      <xdr:rowOff>10456</xdr:rowOff>
    </xdr:to>
    <xdr:cxnSp macro="">
      <xdr:nvCxnSpPr>
        <xdr:cNvPr id="448" name="直線コネクタ 447"/>
        <xdr:cNvCxnSpPr/>
      </xdr:nvCxnSpPr>
      <xdr:spPr>
        <a:xfrm flipV="1">
          <a:off x="13512800" y="2578788"/>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71385</xdr:rowOff>
    </xdr:from>
    <xdr:to>
      <xdr:col>24</xdr:col>
      <xdr:colOff>609600</xdr:colOff>
      <xdr:row>15</xdr:row>
      <xdr:rowOff>1535</xdr:rowOff>
    </xdr:to>
    <xdr:sp macro="" textlink="">
      <xdr:nvSpPr>
        <xdr:cNvPr id="458" name="円/楕円 457"/>
        <xdr:cNvSpPr/>
      </xdr:nvSpPr>
      <xdr:spPr>
        <a:xfrm>
          <a:off x="16967200" y="24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43462</xdr:rowOff>
    </xdr:from>
    <xdr:ext cx="762000" cy="259045"/>
    <xdr:sp macro="" textlink="">
      <xdr:nvSpPr>
        <xdr:cNvPr id="459" name="将来負担の状況該当値テキスト"/>
        <xdr:cNvSpPr txBox="1"/>
      </xdr:nvSpPr>
      <xdr:spPr>
        <a:xfrm>
          <a:off x="17106900" y="244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99134</xdr:rowOff>
    </xdr:from>
    <xdr:to>
      <xdr:col>23</xdr:col>
      <xdr:colOff>457200</xdr:colOff>
      <xdr:row>15</xdr:row>
      <xdr:rowOff>29284</xdr:rowOff>
    </xdr:to>
    <xdr:sp macro="" textlink="">
      <xdr:nvSpPr>
        <xdr:cNvPr id="460" name="円/楕円 459"/>
        <xdr:cNvSpPr/>
      </xdr:nvSpPr>
      <xdr:spPr>
        <a:xfrm>
          <a:off x="16129000" y="249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14061</xdr:rowOff>
    </xdr:from>
    <xdr:ext cx="736600" cy="259045"/>
    <xdr:sp macro="" textlink="">
      <xdr:nvSpPr>
        <xdr:cNvPr id="461" name="テキスト ボックス 460"/>
        <xdr:cNvSpPr txBox="1"/>
      </xdr:nvSpPr>
      <xdr:spPr>
        <a:xfrm>
          <a:off x="15798800" y="2585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107781</xdr:rowOff>
    </xdr:from>
    <xdr:to>
      <xdr:col>22</xdr:col>
      <xdr:colOff>254000</xdr:colOff>
      <xdr:row>15</xdr:row>
      <xdr:rowOff>37931</xdr:rowOff>
    </xdr:to>
    <xdr:sp macro="" textlink="">
      <xdr:nvSpPr>
        <xdr:cNvPr id="462" name="円/楕円 461"/>
        <xdr:cNvSpPr/>
      </xdr:nvSpPr>
      <xdr:spPr>
        <a:xfrm>
          <a:off x="15240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22708</xdr:rowOff>
    </xdr:from>
    <xdr:ext cx="762000" cy="259045"/>
    <xdr:sp macro="" textlink="">
      <xdr:nvSpPr>
        <xdr:cNvPr id="463" name="テキスト ボックス 462"/>
        <xdr:cNvSpPr txBox="1"/>
      </xdr:nvSpPr>
      <xdr:spPr>
        <a:xfrm>
          <a:off x="14909800" y="259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127688</xdr:rowOff>
    </xdr:from>
    <xdr:to>
      <xdr:col>21</xdr:col>
      <xdr:colOff>50800</xdr:colOff>
      <xdr:row>15</xdr:row>
      <xdr:rowOff>57838</xdr:rowOff>
    </xdr:to>
    <xdr:sp macro="" textlink="">
      <xdr:nvSpPr>
        <xdr:cNvPr id="464" name="円/楕円 463"/>
        <xdr:cNvSpPr/>
      </xdr:nvSpPr>
      <xdr:spPr>
        <a:xfrm>
          <a:off x="14351000" y="25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42615</xdr:rowOff>
    </xdr:from>
    <xdr:ext cx="762000" cy="259045"/>
    <xdr:sp macro="" textlink="">
      <xdr:nvSpPr>
        <xdr:cNvPr id="465" name="テキスト ボックス 464"/>
        <xdr:cNvSpPr txBox="1"/>
      </xdr:nvSpPr>
      <xdr:spPr>
        <a:xfrm>
          <a:off x="14020800" y="261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131106</xdr:rowOff>
    </xdr:from>
    <xdr:to>
      <xdr:col>19</xdr:col>
      <xdr:colOff>533400</xdr:colOff>
      <xdr:row>15</xdr:row>
      <xdr:rowOff>61256</xdr:rowOff>
    </xdr:to>
    <xdr:sp macro="" textlink="">
      <xdr:nvSpPr>
        <xdr:cNvPr id="466" name="円/楕円 465"/>
        <xdr:cNvSpPr/>
      </xdr:nvSpPr>
      <xdr:spPr>
        <a:xfrm>
          <a:off x="134620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46033</xdr:rowOff>
    </xdr:from>
    <xdr:ext cx="762000" cy="259045"/>
    <xdr:sp macro="" textlink="">
      <xdr:nvSpPr>
        <xdr:cNvPr id="467" name="テキスト ボックス 466"/>
        <xdr:cNvSpPr txBox="1"/>
      </xdr:nvSpPr>
      <xdr:spPr>
        <a:xfrm>
          <a:off x="13131800" y="261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北海道稚内市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36,827
36,500
761.49
23,896,602
23,568,113
282,913
12,844,142
26,244,708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75.5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定員適正化計画の実施により、職員給は大幅に抑制されている。今後も適正管理に努めていく。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138430</xdr:rowOff>
    </xdr:from>
    <xdr:to>
      <xdr:col>7</xdr:col>
      <xdr:colOff>15875</xdr:colOff>
      <xdr:row>33</xdr:row>
      <xdr:rowOff>153670</xdr:rowOff>
    </xdr:to>
    <xdr:cxnSp macro="">
      <xdr:nvCxnSpPr>
        <xdr:cNvPr id="64" name="直線コネクタ 63"/>
        <xdr:cNvCxnSpPr/>
      </xdr:nvCxnSpPr>
      <xdr:spPr>
        <a:xfrm>
          <a:off x="3987800" y="579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138430</xdr:rowOff>
    </xdr:from>
    <xdr:to>
      <xdr:col>5</xdr:col>
      <xdr:colOff>549275</xdr:colOff>
      <xdr:row>34</xdr:row>
      <xdr:rowOff>50800</xdr:rowOff>
    </xdr:to>
    <xdr:cxnSp macro="">
      <xdr:nvCxnSpPr>
        <xdr:cNvPr id="67" name="直線コネクタ 66"/>
        <xdr:cNvCxnSpPr/>
      </xdr:nvCxnSpPr>
      <xdr:spPr>
        <a:xfrm flipV="1">
          <a:off x="3098800" y="579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50800</xdr:rowOff>
    </xdr:from>
    <xdr:to>
      <xdr:col>4</xdr:col>
      <xdr:colOff>346075</xdr:colOff>
      <xdr:row>34</xdr:row>
      <xdr:rowOff>96520</xdr:rowOff>
    </xdr:to>
    <xdr:cxnSp macro="">
      <xdr:nvCxnSpPr>
        <xdr:cNvPr id="70" name="直線コネクタ 69"/>
        <xdr:cNvCxnSpPr/>
      </xdr:nvCxnSpPr>
      <xdr:spPr>
        <a:xfrm flipV="1">
          <a:off x="2209800" y="588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58420</xdr:rowOff>
    </xdr:from>
    <xdr:to>
      <xdr:col>3</xdr:col>
      <xdr:colOff>142875</xdr:colOff>
      <xdr:row>34</xdr:row>
      <xdr:rowOff>96520</xdr:rowOff>
    </xdr:to>
    <xdr:cxnSp macro="">
      <xdr:nvCxnSpPr>
        <xdr:cNvPr id="73" name="直線コネクタ 72"/>
        <xdr:cNvCxnSpPr/>
      </xdr:nvCxnSpPr>
      <xdr:spPr>
        <a:xfrm>
          <a:off x="1320800" y="588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102870</xdr:rowOff>
    </xdr:from>
    <xdr:to>
      <xdr:col>7</xdr:col>
      <xdr:colOff>66675</xdr:colOff>
      <xdr:row>34</xdr:row>
      <xdr:rowOff>33020</xdr:rowOff>
    </xdr:to>
    <xdr:sp macro="" textlink="">
      <xdr:nvSpPr>
        <xdr:cNvPr id="83" name="円/楕円 82"/>
        <xdr:cNvSpPr/>
      </xdr:nvSpPr>
      <xdr:spPr>
        <a:xfrm>
          <a:off x="4775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119397</xdr:rowOff>
    </xdr:from>
    <xdr:ext cx="762000" cy="259045"/>
    <xdr:sp macro="" textlink="">
      <xdr:nvSpPr>
        <xdr:cNvPr id="84" name="人件費該当値テキスト"/>
        <xdr:cNvSpPr txBox="1"/>
      </xdr:nvSpPr>
      <xdr:spPr>
        <a:xfrm>
          <a:off x="4914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87630</xdr:rowOff>
    </xdr:from>
    <xdr:to>
      <xdr:col>5</xdr:col>
      <xdr:colOff>600075</xdr:colOff>
      <xdr:row>34</xdr:row>
      <xdr:rowOff>17780</xdr:rowOff>
    </xdr:to>
    <xdr:sp macro="" textlink="">
      <xdr:nvSpPr>
        <xdr:cNvPr id="85" name="円/楕円 84"/>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27957</xdr:rowOff>
    </xdr:from>
    <xdr:ext cx="736600" cy="259045"/>
    <xdr:sp macro="" textlink="">
      <xdr:nvSpPr>
        <xdr:cNvPr id="86" name="テキスト ボックス 85"/>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0</xdr:rowOff>
    </xdr:from>
    <xdr:to>
      <xdr:col>4</xdr:col>
      <xdr:colOff>396875</xdr:colOff>
      <xdr:row>34</xdr:row>
      <xdr:rowOff>101600</xdr:rowOff>
    </xdr:to>
    <xdr:sp macro="" textlink="">
      <xdr:nvSpPr>
        <xdr:cNvPr id="87" name="円/楕円 86"/>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88" name="テキスト ボックス 87"/>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45720</xdr:rowOff>
    </xdr:from>
    <xdr:to>
      <xdr:col>3</xdr:col>
      <xdr:colOff>193675</xdr:colOff>
      <xdr:row>34</xdr:row>
      <xdr:rowOff>147320</xdr:rowOff>
    </xdr:to>
    <xdr:sp macro="" textlink="">
      <xdr:nvSpPr>
        <xdr:cNvPr id="89" name="円/楕円 88"/>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157497</xdr:rowOff>
    </xdr:from>
    <xdr:ext cx="762000" cy="259045"/>
    <xdr:sp macro="" textlink="">
      <xdr:nvSpPr>
        <xdr:cNvPr id="90" name="テキスト ボックス 89"/>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xdr:rowOff>
    </xdr:from>
    <xdr:to>
      <xdr:col>1</xdr:col>
      <xdr:colOff>676275</xdr:colOff>
      <xdr:row>34</xdr:row>
      <xdr:rowOff>109220</xdr:rowOff>
    </xdr:to>
    <xdr:sp macro="" textlink="">
      <xdr:nvSpPr>
        <xdr:cNvPr id="91" name="円/楕円 90"/>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119397</xdr:rowOff>
    </xdr:from>
    <xdr:ext cx="762000" cy="259045"/>
    <xdr:sp macro="" textlink="">
      <xdr:nvSpPr>
        <xdr:cNvPr id="92" name="テキスト ボックス 91"/>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燃料費や委託料が増加傾向にある。これまでも物件費抑制に努めているが、さらなる抑制方法を検討し、改善を図る。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18143</xdr:rowOff>
    </xdr:to>
    <xdr:cxnSp macro="">
      <xdr:nvCxnSpPr>
        <xdr:cNvPr id="127" name="直線コネクタ 126"/>
        <xdr:cNvCxnSpPr/>
      </xdr:nvCxnSpPr>
      <xdr:spPr>
        <a:xfrm>
          <a:off x="15671800" y="3060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17</xdr:row>
      <xdr:rowOff>146050</xdr:rowOff>
    </xdr:to>
    <xdr:cxnSp macro="">
      <xdr:nvCxnSpPr>
        <xdr:cNvPr id="130" name="直線コネクタ 129"/>
        <xdr:cNvCxnSpPr/>
      </xdr:nvCxnSpPr>
      <xdr:spPr>
        <a:xfrm>
          <a:off x="14782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91621</xdr:rowOff>
    </xdr:from>
    <xdr:to>
      <xdr:col>21</xdr:col>
      <xdr:colOff>361950</xdr:colOff>
      <xdr:row>17</xdr:row>
      <xdr:rowOff>146050</xdr:rowOff>
    </xdr:to>
    <xdr:cxnSp macro="">
      <xdr:nvCxnSpPr>
        <xdr:cNvPr id="133" name="直線コネクタ 132"/>
        <xdr:cNvCxnSpPr/>
      </xdr:nvCxnSpPr>
      <xdr:spPr>
        <a:xfrm>
          <a:off x="13893800" y="3006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4536</xdr:rowOff>
    </xdr:from>
    <xdr:to>
      <xdr:col>20</xdr:col>
      <xdr:colOff>158750</xdr:colOff>
      <xdr:row>17</xdr:row>
      <xdr:rowOff>91621</xdr:rowOff>
    </xdr:to>
    <xdr:cxnSp macro="">
      <xdr:nvCxnSpPr>
        <xdr:cNvPr id="136" name="直線コネクタ 135"/>
        <xdr:cNvCxnSpPr/>
      </xdr:nvCxnSpPr>
      <xdr:spPr>
        <a:xfrm>
          <a:off x="13004800" y="2919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138793</xdr:rowOff>
    </xdr:from>
    <xdr:to>
      <xdr:col>24</xdr:col>
      <xdr:colOff>82550</xdr:colOff>
      <xdr:row>18</xdr:row>
      <xdr:rowOff>68943</xdr:rowOff>
    </xdr:to>
    <xdr:sp macro="" textlink="">
      <xdr:nvSpPr>
        <xdr:cNvPr id="146" name="円/楕円 145"/>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110870</xdr:rowOff>
    </xdr:from>
    <xdr:ext cx="762000" cy="259045"/>
    <xdr:sp macro="" textlink="">
      <xdr:nvSpPr>
        <xdr:cNvPr id="147"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8" name="円/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0" name="円/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40821</xdr:rowOff>
    </xdr:from>
    <xdr:to>
      <xdr:col>20</xdr:col>
      <xdr:colOff>209550</xdr:colOff>
      <xdr:row>17</xdr:row>
      <xdr:rowOff>142421</xdr:rowOff>
    </xdr:to>
    <xdr:sp macro="" textlink="">
      <xdr:nvSpPr>
        <xdr:cNvPr id="152" name="円/楕円 151"/>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127198</xdr:rowOff>
    </xdr:from>
    <xdr:ext cx="762000" cy="259045"/>
    <xdr:sp macro="" textlink="">
      <xdr:nvSpPr>
        <xdr:cNvPr id="153" name="テキスト ボックス 152"/>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54" name="円/楕円 153"/>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55" name="テキスト ボックス 154"/>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生活保護費をはじめとする扶助費については、前年度比較でほぼ横ばいであり、数値も同様を示している。</a:t>
          </a:r>
          <a:endParaRPr kumimoji="1" lang="en-US" altLang="ja-JP" sz="1300">
            <a:latin typeface="ＭＳ Ｐゴシック"/>
          </a:endParaRPr>
        </a:p>
        <a:p>
          <a:r>
            <a:rPr kumimoji="1" lang="ja-JP" altLang="en-US" sz="1300">
              <a:latin typeface="ＭＳ Ｐゴシック"/>
            </a:rPr>
            <a:t>独自事業の見直しなどを行ない、数値の改善を図る。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1815</xdr:rowOff>
    </xdr:from>
    <xdr:to>
      <xdr:col>7</xdr:col>
      <xdr:colOff>15875</xdr:colOff>
      <xdr:row>56</xdr:row>
      <xdr:rowOff>1815</xdr:rowOff>
    </xdr:to>
    <xdr:cxnSp macro="">
      <xdr:nvCxnSpPr>
        <xdr:cNvPr id="190" name="直線コネクタ 189"/>
        <xdr:cNvCxnSpPr/>
      </xdr:nvCxnSpPr>
      <xdr:spPr>
        <a:xfrm>
          <a:off x="3987800" y="9603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1815</xdr:rowOff>
    </xdr:from>
    <xdr:to>
      <xdr:col>5</xdr:col>
      <xdr:colOff>549275</xdr:colOff>
      <xdr:row>56</xdr:row>
      <xdr:rowOff>110672</xdr:rowOff>
    </xdr:to>
    <xdr:cxnSp macro="">
      <xdr:nvCxnSpPr>
        <xdr:cNvPr id="193" name="直線コネクタ 192"/>
        <xdr:cNvCxnSpPr/>
      </xdr:nvCxnSpPr>
      <xdr:spPr>
        <a:xfrm flipV="1">
          <a:off x="3098800" y="9603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56243</xdr:rowOff>
    </xdr:from>
    <xdr:to>
      <xdr:col>4</xdr:col>
      <xdr:colOff>346075</xdr:colOff>
      <xdr:row>56</xdr:row>
      <xdr:rowOff>110672</xdr:rowOff>
    </xdr:to>
    <xdr:cxnSp macro="">
      <xdr:nvCxnSpPr>
        <xdr:cNvPr id="196" name="直線コネクタ 195"/>
        <xdr:cNvCxnSpPr/>
      </xdr:nvCxnSpPr>
      <xdr:spPr>
        <a:xfrm>
          <a:off x="2209800" y="9657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34472</xdr:rowOff>
    </xdr:from>
    <xdr:to>
      <xdr:col>3</xdr:col>
      <xdr:colOff>142875</xdr:colOff>
      <xdr:row>56</xdr:row>
      <xdr:rowOff>56243</xdr:rowOff>
    </xdr:to>
    <xdr:cxnSp macro="">
      <xdr:nvCxnSpPr>
        <xdr:cNvPr id="199" name="直線コネクタ 198"/>
        <xdr:cNvCxnSpPr/>
      </xdr:nvCxnSpPr>
      <xdr:spPr>
        <a:xfrm>
          <a:off x="1320800" y="963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122465</xdr:rowOff>
    </xdr:from>
    <xdr:to>
      <xdr:col>7</xdr:col>
      <xdr:colOff>66675</xdr:colOff>
      <xdr:row>56</xdr:row>
      <xdr:rowOff>52615</xdr:rowOff>
    </xdr:to>
    <xdr:sp macro="" textlink="">
      <xdr:nvSpPr>
        <xdr:cNvPr id="209" name="円/楕円 208"/>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94542</xdr:rowOff>
    </xdr:from>
    <xdr:ext cx="762000" cy="259045"/>
    <xdr:sp macro="" textlink="">
      <xdr:nvSpPr>
        <xdr:cNvPr id="210" name="扶助費該当値テキスト"/>
        <xdr:cNvSpPr txBox="1"/>
      </xdr:nvSpPr>
      <xdr:spPr>
        <a:xfrm>
          <a:off x="4914900" y="95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122465</xdr:rowOff>
    </xdr:from>
    <xdr:to>
      <xdr:col>5</xdr:col>
      <xdr:colOff>600075</xdr:colOff>
      <xdr:row>56</xdr:row>
      <xdr:rowOff>52615</xdr:rowOff>
    </xdr:to>
    <xdr:sp macro="" textlink="">
      <xdr:nvSpPr>
        <xdr:cNvPr id="211" name="円/楕円 210"/>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37392</xdr:rowOff>
    </xdr:from>
    <xdr:ext cx="736600" cy="259045"/>
    <xdr:sp macro="" textlink="">
      <xdr:nvSpPr>
        <xdr:cNvPr id="212" name="テキスト ボックス 211"/>
        <xdr:cNvSpPr txBox="1"/>
      </xdr:nvSpPr>
      <xdr:spPr>
        <a:xfrm>
          <a:off x="3606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4" name="テキスト ボックス 21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5443</xdr:rowOff>
    </xdr:from>
    <xdr:to>
      <xdr:col>3</xdr:col>
      <xdr:colOff>193675</xdr:colOff>
      <xdr:row>56</xdr:row>
      <xdr:rowOff>107043</xdr:rowOff>
    </xdr:to>
    <xdr:sp macro="" textlink="">
      <xdr:nvSpPr>
        <xdr:cNvPr id="215" name="円/楕円 214"/>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91820</xdr:rowOff>
    </xdr:from>
    <xdr:ext cx="762000" cy="259045"/>
    <xdr:sp macro="" textlink="">
      <xdr:nvSpPr>
        <xdr:cNvPr id="216" name="テキスト ボックス 215"/>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17" name="円/楕円 216"/>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18" name="テキスト ボックス 217"/>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類似団体平均を下回っており、引き続き抑制に努める。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5080</xdr:rowOff>
    </xdr:to>
    <xdr:cxnSp macro="">
      <xdr:nvCxnSpPr>
        <xdr:cNvPr id="251" name="直線コネクタ 250"/>
        <xdr:cNvCxnSpPr/>
      </xdr:nvCxnSpPr>
      <xdr:spPr>
        <a:xfrm flipV="1">
          <a:off x="15671800" y="957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56</xdr:row>
      <xdr:rowOff>5080</xdr:rowOff>
    </xdr:to>
    <xdr:cxnSp macro="">
      <xdr:nvCxnSpPr>
        <xdr:cNvPr id="254" name="直線コネクタ 253"/>
        <xdr:cNvCxnSpPr/>
      </xdr:nvCxnSpPr>
      <xdr:spPr>
        <a:xfrm>
          <a:off x="14782800" y="9530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56</xdr:row>
      <xdr:rowOff>142240</xdr:rowOff>
    </xdr:to>
    <xdr:cxnSp macro="">
      <xdr:nvCxnSpPr>
        <xdr:cNvPr id="257" name="直線コネクタ 256"/>
        <xdr:cNvCxnSpPr/>
      </xdr:nvCxnSpPr>
      <xdr:spPr>
        <a:xfrm flipV="1">
          <a:off x="13893800" y="95300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142240</xdr:rowOff>
    </xdr:to>
    <xdr:cxnSp macro="">
      <xdr:nvCxnSpPr>
        <xdr:cNvPr id="260" name="直線コネクタ 259"/>
        <xdr:cNvCxnSpPr/>
      </xdr:nvCxnSpPr>
      <xdr:spPr>
        <a:xfrm>
          <a:off x="13004800" y="9644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0" name="円/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71"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72" name="円/楕円 271"/>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66057</xdr:rowOff>
    </xdr:from>
    <xdr:ext cx="736600" cy="259045"/>
    <xdr:sp macro="" textlink="">
      <xdr:nvSpPr>
        <xdr:cNvPr id="273" name="テキスト ボックス 272"/>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4" name="円/楕円 273"/>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5" name="テキスト ボックス 274"/>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6" name="円/楕円 275"/>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77" name="テキスト ボックス 276"/>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8" name="円/楕円 277"/>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9" name="テキスト ボックス 278"/>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企業会計や各団体への補助金をはじめとする経費を見直し、改善に努めていく。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96520</xdr:rowOff>
    </xdr:from>
    <xdr:to>
      <xdr:col>24</xdr:col>
      <xdr:colOff>31750</xdr:colOff>
      <xdr:row>36</xdr:row>
      <xdr:rowOff>111760</xdr:rowOff>
    </xdr:to>
    <xdr:cxnSp macro="">
      <xdr:nvCxnSpPr>
        <xdr:cNvPr id="311" name="直線コネクタ 310"/>
        <xdr:cNvCxnSpPr/>
      </xdr:nvCxnSpPr>
      <xdr:spPr>
        <a:xfrm flipV="1">
          <a:off x="15671800" y="6268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36</xdr:row>
      <xdr:rowOff>111760</xdr:rowOff>
    </xdr:to>
    <xdr:cxnSp macro="">
      <xdr:nvCxnSpPr>
        <xdr:cNvPr id="314" name="直線コネクタ 313"/>
        <xdr:cNvCxnSpPr/>
      </xdr:nvCxnSpPr>
      <xdr:spPr>
        <a:xfrm>
          <a:off x="14782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149860</xdr:rowOff>
    </xdr:from>
    <xdr:to>
      <xdr:col>21</xdr:col>
      <xdr:colOff>361950</xdr:colOff>
      <xdr:row>36</xdr:row>
      <xdr:rowOff>88900</xdr:rowOff>
    </xdr:to>
    <xdr:cxnSp macro="">
      <xdr:nvCxnSpPr>
        <xdr:cNvPr id="317" name="直線コネクタ 316"/>
        <xdr:cNvCxnSpPr/>
      </xdr:nvCxnSpPr>
      <xdr:spPr>
        <a:xfrm>
          <a:off x="13893800" y="615061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85090</xdr:rowOff>
    </xdr:from>
    <xdr:to>
      <xdr:col>20</xdr:col>
      <xdr:colOff>158750</xdr:colOff>
      <xdr:row>35</xdr:row>
      <xdr:rowOff>149860</xdr:rowOff>
    </xdr:to>
    <xdr:cxnSp macro="">
      <xdr:nvCxnSpPr>
        <xdr:cNvPr id="320" name="直線コネクタ 319"/>
        <xdr:cNvCxnSpPr/>
      </xdr:nvCxnSpPr>
      <xdr:spPr>
        <a:xfrm>
          <a:off x="13004800" y="60858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45720</xdr:rowOff>
    </xdr:from>
    <xdr:to>
      <xdr:col>24</xdr:col>
      <xdr:colOff>82550</xdr:colOff>
      <xdr:row>36</xdr:row>
      <xdr:rowOff>147320</xdr:rowOff>
    </xdr:to>
    <xdr:sp macro="" textlink="">
      <xdr:nvSpPr>
        <xdr:cNvPr id="330" name="円/楕円 329"/>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17797</xdr:rowOff>
    </xdr:from>
    <xdr:ext cx="762000" cy="259045"/>
    <xdr:sp macro="" textlink="">
      <xdr:nvSpPr>
        <xdr:cNvPr id="331" name="補助費等該当値テキスト"/>
        <xdr:cNvSpPr txBox="1"/>
      </xdr:nvSpPr>
      <xdr:spPr>
        <a:xfrm>
          <a:off x="16598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60960</xdr:rowOff>
    </xdr:from>
    <xdr:to>
      <xdr:col>22</xdr:col>
      <xdr:colOff>615950</xdr:colOff>
      <xdr:row>36</xdr:row>
      <xdr:rowOff>162560</xdr:rowOff>
    </xdr:to>
    <xdr:sp macro="" textlink="">
      <xdr:nvSpPr>
        <xdr:cNvPr id="332" name="円/楕円 331"/>
        <xdr:cNvSpPr/>
      </xdr:nvSpPr>
      <xdr:spPr>
        <a:xfrm>
          <a:off x="15621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33" name="テキスト ボックス 332"/>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4" name="円/楕円 333"/>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124477</xdr:rowOff>
    </xdr:from>
    <xdr:ext cx="762000" cy="259045"/>
    <xdr:sp macro="" textlink="">
      <xdr:nvSpPr>
        <xdr:cNvPr id="335" name="テキスト ボックス 334"/>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99060</xdr:rowOff>
    </xdr:from>
    <xdr:to>
      <xdr:col>20</xdr:col>
      <xdr:colOff>209550</xdr:colOff>
      <xdr:row>36</xdr:row>
      <xdr:rowOff>29210</xdr:rowOff>
    </xdr:to>
    <xdr:sp macro="" textlink="">
      <xdr:nvSpPr>
        <xdr:cNvPr id="336" name="円/楕円 335"/>
        <xdr:cNvSpPr/>
      </xdr:nvSpPr>
      <xdr:spPr>
        <a:xfrm>
          <a:off x="13843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13987</xdr:rowOff>
    </xdr:from>
    <xdr:ext cx="762000" cy="259045"/>
    <xdr:sp macro="" textlink="">
      <xdr:nvSpPr>
        <xdr:cNvPr id="337" name="テキスト ボックス 336"/>
        <xdr:cNvSpPr txBox="1"/>
      </xdr:nvSpPr>
      <xdr:spPr>
        <a:xfrm>
          <a:off x="13512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34290</xdr:rowOff>
    </xdr:from>
    <xdr:to>
      <xdr:col>19</xdr:col>
      <xdr:colOff>6350</xdr:colOff>
      <xdr:row>35</xdr:row>
      <xdr:rowOff>135890</xdr:rowOff>
    </xdr:to>
    <xdr:sp macro="" textlink="">
      <xdr:nvSpPr>
        <xdr:cNvPr id="338" name="円/楕円 337"/>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120667</xdr:rowOff>
    </xdr:from>
    <xdr:ext cx="762000" cy="259045"/>
    <xdr:sp macro="" textlink="">
      <xdr:nvSpPr>
        <xdr:cNvPr id="339" name="テキスト ボックス 338"/>
        <xdr:cNvSpPr txBox="1"/>
      </xdr:nvSpPr>
      <xdr:spPr>
        <a:xfrm>
          <a:off x="12623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過去に発行した地方債の償還が重なっている。</a:t>
          </a:r>
          <a:endParaRPr kumimoji="1" lang="en-US" altLang="ja-JP" sz="1300">
            <a:latin typeface="ＭＳ Ｐゴシック"/>
          </a:endParaRPr>
        </a:p>
        <a:p>
          <a:r>
            <a:rPr kumimoji="1" lang="ja-JP" altLang="en-US" sz="1300">
              <a:latin typeface="ＭＳ Ｐゴシック"/>
            </a:rPr>
            <a:t>ここ数年は計画的に発行しているため、今後は減少していく見込みであるが、引き続き適正な発行に努める。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121285</xdr:rowOff>
    </xdr:from>
    <xdr:to>
      <xdr:col>7</xdr:col>
      <xdr:colOff>15875</xdr:colOff>
      <xdr:row>75</xdr:row>
      <xdr:rowOff>140335</xdr:rowOff>
    </xdr:to>
    <xdr:cxnSp macro="">
      <xdr:nvCxnSpPr>
        <xdr:cNvPr id="371" name="直線コネクタ 370"/>
        <xdr:cNvCxnSpPr/>
      </xdr:nvCxnSpPr>
      <xdr:spPr>
        <a:xfrm>
          <a:off x="3987800" y="1298003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121285</xdr:rowOff>
    </xdr:from>
    <xdr:to>
      <xdr:col>5</xdr:col>
      <xdr:colOff>549275</xdr:colOff>
      <xdr:row>75</xdr:row>
      <xdr:rowOff>127000</xdr:rowOff>
    </xdr:to>
    <xdr:cxnSp macro="">
      <xdr:nvCxnSpPr>
        <xdr:cNvPr id="374" name="直線コネクタ 373"/>
        <xdr:cNvCxnSpPr/>
      </xdr:nvCxnSpPr>
      <xdr:spPr>
        <a:xfrm flipV="1">
          <a:off x="3098800" y="129800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127000</xdr:rowOff>
    </xdr:from>
    <xdr:to>
      <xdr:col>4</xdr:col>
      <xdr:colOff>346075</xdr:colOff>
      <xdr:row>75</xdr:row>
      <xdr:rowOff>140335</xdr:rowOff>
    </xdr:to>
    <xdr:cxnSp macro="">
      <xdr:nvCxnSpPr>
        <xdr:cNvPr id="377" name="直線コネクタ 376"/>
        <xdr:cNvCxnSpPr/>
      </xdr:nvCxnSpPr>
      <xdr:spPr>
        <a:xfrm flipV="1">
          <a:off x="2209800" y="129857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117475</xdr:rowOff>
    </xdr:from>
    <xdr:to>
      <xdr:col>3</xdr:col>
      <xdr:colOff>142875</xdr:colOff>
      <xdr:row>75</xdr:row>
      <xdr:rowOff>140335</xdr:rowOff>
    </xdr:to>
    <xdr:cxnSp macro="">
      <xdr:nvCxnSpPr>
        <xdr:cNvPr id="380" name="直線コネクタ 379"/>
        <xdr:cNvCxnSpPr/>
      </xdr:nvCxnSpPr>
      <xdr:spPr>
        <a:xfrm>
          <a:off x="1320800" y="129762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89535</xdr:rowOff>
    </xdr:from>
    <xdr:to>
      <xdr:col>7</xdr:col>
      <xdr:colOff>66675</xdr:colOff>
      <xdr:row>76</xdr:row>
      <xdr:rowOff>19686</xdr:rowOff>
    </xdr:to>
    <xdr:sp macro="" textlink="">
      <xdr:nvSpPr>
        <xdr:cNvPr id="390" name="円/楕円 389"/>
        <xdr:cNvSpPr/>
      </xdr:nvSpPr>
      <xdr:spPr>
        <a:xfrm>
          <a:off x="47752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61612</xdr:rowOff>
    </xdr:from>
    <xdr:ext cx="762000" cy="259045"/>
    <xdr:sp macro="" textlink="">
      <xdr:nvSpPr>
        <xdr:cNvPr id="391" name="公債費該当値テキスト"/>
        <xdr:cNvSpPr txBox="1"/>
      </xdr:nvSpPr>
      <xdr:spPr>
        <a:xfrm>
          <a:off x="49149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70485</xdr:rowOff>
    </xdr:from>
    <xdr:to>
      <xdr:col>5</xdr:col>
      <xdr:colOff>600075</xdr:colOff>
      <xdr:row>76</xdr:row>
      <xdr:rowOff>636</xdr:rowOff>
    </xdr:to>
    <xdr:sp macro="" textlink="">
      <xdr:nvSpPr>
        <xdr:cNvPr id="392" name="円/楕円 391"/>
        <xdr:cNvSpPr/>
      </xdr:nvSpPr>
      <xdr:spPr>
        <a:xfrm>
          <a:off x="3937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156863</xdr:rowOff>
    </xdr:from>
    <xdr:ext cx="736600" cy="259045"/>
    <xdr:sp macro="" textlink="">
      <xdr:nvSpPr>
        <xdr:cNvPr id="393" name="テキスト ボックス 392"/>
        <xdr:cNvSpPr txBox="1"/>
      </xdr:nvSpPr>
      <xdr:spPr>
        <a:xfrm>
          <a:off x="3606800" y="1301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76200</xdr:rowOff>
    </xdr:from>
    <xdr:to>
      <xdr:col>4</xdr:col>
      <xdr:colOff>396875</xdr:colOff>
      <xdr:row>76</xdr:row>
      <xdr:rowOff>6350</xdr:rowOff>
    </xdr:to>
    <xdr:sp macro="" textlink="">
      <xdr:nvSpPr>
        <xdr:cNvPr id="394" name="円/楕円 393"/>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162577</xdr:rowOff>
    </xdr:from>
    <xdr:ext cx="762000" cy="259045"/>
    <xdr:sp macro="" textlink="">
      <xdr:nvSpPr>
        <xdr:cNvPr id="395" name="テキスト ボックス 394"/>
        <xdr:cNvSpPr txBox="1"/>
      </xdr:nvSpPr>
      <xdr:spPr>
        <a:xfrm>
          <a:off x="2717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89535</xdr:rowOff>
    </xdr:from>
    <xdr:to>
      <xdr:col>3</xdr:col>
      <xdr:colOff>193675</xdr:colOff>
      <xdr:row>76</xdr:row>
      <xdr:rowOff>19686</xdr:rowOff>
    </xdr:to>
    <xdr:sp macro="" textlink="">
      <xdr:nvSpPr>
        <xdr:cNvPr id="396" name="円/楕円 395"/>
        <xdr:cNvSpPr/>
      </xdr:nvSpPr>
      <xdr:spPr>
        <a:xfrm>
          <a:off x="2159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4463</xdr:rowOff>
    </xdr:from>
    <xdr:ext cx="762000" cy="259045"/>
    <xdr:sp macro="" textlink="">
      <xdr:nvSpPr>
        <xdr:cNvPr id="397" name="テキスト ボックス 396"/>
        <xdr:cNvSpPr txBox="1"/>
      </xdr:nvSpPr>
      <xdr:spPr>
        <a:xfrm>
          <a:off x="1828800" y="130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66675</xdr:rowOff>
    </xdr:from>
    <xdr:to>
      <xdr:col>1</xdr:col>
      <xdr:colOff>676275</xdr:colOff>
      <xdr:row>75</xdr:row>
      <xdr:rowOff>168275</xdr:rowOff>
    </xdr:to>
    <xdr:sp macro="" textlink="">
      <xdr:nvSpPr>
        <xdr:cNvPr id="398" name="円/楕円 397"/>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153052</xdr:rowOff>
    </xdr:from>
    <xdr:ext cx="762000" cy="259045"/>
    <xdr:sp macro="" textlink="">
      <xdr:nvSpPr>
        <xdr:cNvPr id="399" name="テキスト ボックス 398"/>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類似団体平均を下回っており、引き続き抑制に努める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76</xdr:row>
      <xdr:rowOff>161289</xdr:rowOff>
    </xdr:to>
    <xdr:cxnSp macro="">
      <xdr:nvCxnSpPr>
        <xdr:cNvPr id="432" name="直線コネクタ 431"/>
        <xdr:cNvCxnSpPr/>
      </xdr:nvCxnSpPr>
      <xdr:spPr>
        <a:xfrm flipV="1">
          <a:off x="15671800" y="131838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8889</xdr:rowOff>
    </xdr:to>
    <xdr:cxnSp macro="">
      <xdr:nvCxnSpPr>
        <xdr:cNvPr id="435" name="直線コネクタ 434"/>
        <xdr:cNvCxnSpPr/>
      </xdr:nvCxnSpPr>
      <xdr:spPr>
        <a:xfrm flipV="1">
          <a:off x="14782800" y="131914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161289</xdr:rowOff>
    </xdr:from>
    <xdr:to>
      <xdr:col>21</xdr:col>
      <xdr:colOff>361950</xdr:colOff>
      <xdr:row>77</xdr:row>
      <xdr:rowOff>8889</xdr:rowOff>
    </xdr:to>
    <xdr:cxnSp macro="">
      <xdr:nvCxnSpPr>
        <xdr:cNvPr id="438" name="直線コネクタ 437"/>
        <xdr:cNvCxnSpPr/>
      </xdr:nvCxnSpPr>
      <xdr:spPr>
        <a:xfrm>
          <a:off x="13893800" y="131914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161289</xdr:rowOff>
    </xdr:to>
    <xdr:cxnSp macro="">
      <xdr:nvCxnSpPr>
        <xdr:cNvPr id="441" name="直線コネクタ 440"/>
        <xdr:cNvCxnSpPr/>
      </xdr:nvCxnSpPr>
      <xdr:spPr>
        <a:xfrm>
          <a:off x="13004800" y="1302003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102870</xdr:rowOff>
    </xdr:from>
    <xdr:to>
      <xdr:col>24</xdr:col>
      <xdr:colOff>82550</xdr:colOff>
      <xdr:row>77</xdr:row>
      <xdr:rowOff>33020</xdr:rowOff>
    </xdr:to>
    <xdr:sp macro="" textlink="">
      <xdr:nvSpPr>
        <xdr:cNvPr id="451" name="円/楕円 450"/>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119397</xdr:rowOff>
    </xdr:from>
    <xdr:ext cx="762000" cy="259045"/>
    <xdr:sp macro="" textlink="">
      <xdr:nvSpPr>
        <xdr:cNvPr id="452" name="公債費以外該当値テキスト"/>
        <xdr:cNvSpPr txBox="1"/>
      </xdr:nvSpPr>
      <xdr:spPr>
        <a:xfrm>
          <a:off x="16598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53" name="円/楕円 452"/>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54" name="テキスト ボックス 453"/>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55" name="円/楕円 454"/>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56" name="テキスト ボックス 455"/>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110489</xdr:rowOff>
    </xdr:from>
    <xdr:to>
      <xdr:col>20</xdr:col>
      <xdr:colOff>209550</xdr:colOff>
      <xdr:row>77</xdr:row>
      <xdr:rowOff>40639</xdr:rowOff>
    </xdr:to>
    <xdr:sp macro="" textlink="">
      <xdr:nvSpPr>
        <xdr:cNvPr id="457" name="円/楕円 456"/>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58" name="テキスト ボックス 457"/>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9" name="円/楕円 458"/>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60" name="テキスト ボックス 459"/>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北海道稚内市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77140</xdr:rowOff>
    </xdr:from>
    <xdr:to>
      <xdr:col>4</xdr:col>
      <xdr:colOff>1117600</xdr:colOff>
      <xdr:row>18</xdr:row>
      <xdr:rowOff>112420</xdr:rowOff>
    </xdr:to>
    <xdr:cxnSp macro="">
      <xdr:nvCxnSpPr>
        <xdr:cNvPr id="50" name="直線コネクタ 49"/>
        <xdr:cNvCxnSpPr/>
      </xdr:nvCxnSpPr>
      <xdr:spPr bwMode="auto">
        <a:xfrm flipV="1">
          <a:off x="5003800" y="3210865"/>
          <a:ext cx="647700" cy="35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57086</xdr:rowOff>
    </xdr:from>
    <xdr:to>
      <xdr:col>4</xdr:col>
      <xdr:colOff>469900</xdr:colOff>
      <xdr:row>18</xdr:row>
      <xdr:rowOff>112420</xdr:rowOff>
    </xdr:to>
    <xdr:cxnSp macro="">
      <xdr:nvCxnSpPr>
        <xdr:cNvPr id="53" name="直線コネクタ 52"/>
        <xdr:cNvCxnSpPr/>
      </xdr:nvCxnSpPr>
      <xdr:spPr bwMode="auto">
        <a:xfrm>
          <a:off x="4305300" y="3190811"/>
          <a:ext cx="698500" cy="55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33655</xdr:rowOff>
    </xdr:from>
    <xdr:to>
      <xdr:col>3</xdr:col>
      <xdr:colOff>904875</xdr:colOff>
      <xdr:row>18</xdr:row>
      <xdr:rowOff>57086</xdr:rowOff>
    </xdr:to>
    <xdr:cxnSp macro="">
      <xdr:nvCxnSpPr>
        <xdr:cNvPr id="56" name="直線コネクタ 55"/>
        <xdr:cNvCxnSpPr/>
      </xdr:nvCxnSpPr>
      <xdr:spPr bwMode="auto">
        <a:xfrm>
          <a:off x="3606800" y="3167380"/>
          <a:ext cx="698500" cy="23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33655</xdr:rowOff>
    </xdr:from>
    <xdr:to>
      <xdr:col>3</xdr:col>
      <xdr:colOff>206375</xdr:colOff>
      <xdr:row>18</xdr:row>
      <xdr:rowOff>66561</xdr:rowOff>
    </xdr:to>
    <xdr:cxnSp macro="">
      <xdr:nvCxnSpPr>
        <xdr:cNvPr id="59" name="直線コネクタ 58"/>
        <xdr:cNvCxnSpPr/>
      </xdr:nvCxnSpPr>
      <xdr:spPr bwMode="auto">
        <a:xfrm flipV="1">
          <a:off x="2908300" y="3167380"/>
          <a:ext cx="698500" cy="32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26340</xdr:rowOff>
    </xdr:from>
    <xdr:to>
      <xdr:col>5</xdr:col>
      <xdr:colOff>34925</xdr:colOff>
      <xdr:row>18</xdr:row>
      <xdr:rowOff>127940</xdr:rowOff>
    </xdr:to>
    <xdr:sp macro="" textlink="">
      <xdr:nvSpPr>
        <xdr:cNvPr id="69" name="円/楕円 68"/>
        <xdr:cNvSpPr/>
      </xdr:nvSpPr>
      <xdr:spPr bwMode="auto">
        <a:xfrm>
          <a:off x="5600700" y="316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169867</xdr:rowOff>
    </xdr:from>
    <xdr:ext cx="762000" cy="259045"/>
    <xdr:sp macro="" textlink="">
      <xdr:nvSpPr>
        <xdr:cNvPr id="70" name="人口1人当たり決算額の推移該当値テキスト130"/>
        <xdr:cNvSpPr txBox="1"/>
      </xdr:nvSpPr>
      <xdr:spPr>
        <a:xfrm>
          <a:off x="5740400" y="313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61620</xdr:rowOff>
    </xdr:from>
    <xdr:to>
      <xdr:col>4</xdr:col>
      <xdr:colOff>520700</xdr:colOff>
      <xdr:row>18</xdr:row>
      <xdr:rowOff>163220</xdr:rowOff>
    </xdr:to>
    <xdr:sp macro="" textlink="">
      <xdr:nvSpPr>
        <xdr:cNvPr id="71" name="円/楕円 70"/>
        <xdr:cNvSpPr/>
      </xdr:nvSpPr>
      <xdr:spPr bwMode="auto">
        <a:xfrm>
          <a:off x="4953000" y="3195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147997</xdr:rowOff>
    </xdr:from>
    <xdr:ext cx="736600" cy="259045"/>
    <xdr:sp macro="" textlink="">
      <xdr:nvSpPr>
        <xdr:cNvPr id="72" name="テキスト ボックス 71"/>
        <xdr:cNvSpPr txBox="1"/>
      </xdr:nvSpPr>
      <xdr:spPr>
        <a:xfrm>
          <a:off x="4622800" y="3281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84,398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6286</xdr:rowOff>
    </xdr:from>
    <xdr:to>
      <xdr:col>3</xdr:col>
      <xdr:colOff>955675</xdr:colOff>
      <xdr:row>18</xdr:row>
      <xdr:rowOff>107886</xdr:rowOff>
    </xdr:to>
    <xdr:sp macro="" textlink="">
      <xdr:nvSpPr>
        <xdr:cNvPr id="73" name="円/楕円 72"/>
        <xdr:cNvSpPr/>
      </xdr:nvSpPr>
      <xdr:spPr bwMode="auto">
        <a:xfrm>
          <a:off x="4254500" y="3140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92663</xdr:rowOff>
    </xdr:from>
    <xdr:ext cx="762000" cy="259045"/>
    <xdr:sp macro="" textlink="">
      <xdr:nvSpPr>
        <xdr:cNvPr id="74" name="テキスト ボックス 73"/>
        <xdr:cNvSpPr txBox="1"/>
      </xdr:nvSpPr>
      <xdr:spPr>
        <a:xfrm>
          <a:off x="3924300" y="32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154305</xdr:rowOff>
    </xdr:from>
    <xdr:to>
      <xdr:col>3</xdr:col>
      <xdr:colOff>257175</xdr:colOff>
      <xdr:row>18</xdr:row>
      <xdr:rowOff>84455</xdr:rowOff>
    </xdr:to>
    <xdr:sp macro="" textlink="">
      <xdr:nvSpPr>
        <xdr:cNvPr id="75" name="円/楕円 74"/>
        <xdr:cNvSpPr/>
      </xdr:nvSpPr>
      <xdr:spPr bwMode="auto">
        <a:xfrm>
          <a:off x="3556000" y="311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69232</xdr:rowOff>
    </xdr:from>
    <xdr:ext cx="762000" cy="259045"/>
    <xdr:sp macro="" textlink="">
      <xdr:nvSpPr>
        <xdr:cNvPr id="76" name="テキスト ボックス 75"/>
        <xdr:cNvSpPr txBox="1"/>
      </xdr:nvSpPr>
      <xdr:spPr>
        <a:xfrm>
          <a:off x="3225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90,600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15761</xdr:rowOff>
    </xdr:from>
    <xdr:to>
      <xdr:col>2</xdr:col>
      <xdr:colOff>692150</xdr:colOff>
      <xdr:row>18</xdr:row>
      <xdr:rowOff>117361</xdr:rowOff>
    </xdr:to>
    <xdr:sp macro="" textlink="">
      <xdr:nvSpPr>
        <xdr:cNvPr id="77" name="円/楕円 76"/>
        <xdr:cNvSpPr/>
      </xdr:nvSpPr>
      <xdr:spPr bwMode="auto">
        <a:xfrm>
          <a:off x="2857500" y="3149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102138</xdr:rowOff>
    </xdr:from>
    <xdr:ext cx="762000" cy="259045"/>
    <xdr:sp macro="" textlink="">
      <xdr:nvSpPr>
        <xdr:cNvPr id="78" name="テキスト ボックス 77"/>
        <xdr:cNvSpPr txBox="1"/>
      </xdr:nvSpPr>
      <xdr:spPr>
        <a:xfrm>
          <a:off x="2527300" y="323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272111</xdr:rowOff>
    </xdr:from>
    <xdr:to>
      <xdr:col>4</xdr:col>
      <xdr:colOff>1117600</xdr:colOff>
      <xdr:row>37</xdr:row>
      <xdr:rowOff>274291</xdr:rowOff>
    </xdr:to>
    <xdr:cxnSp macro="">
      <xdr:nvCxnSpPr>
        <xdr:cNvPr id="112" name="直線コネクタ 111"/>
        <xdr:cNvCxnSpPr/>
      </xdr:nvCxnSpPr>
      <xdr:spPr bwMode="auto">
        <a:xfrm flipV="1">
          <a:off x="5003800" y="7396811"/>
          <a:ext cx="647700" cy="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256889</xdr:rowOff>
    </xdr:from>
    <xdr:ext cx="762000" cy="259045"/>
    <xdr:sp macro="" textlink="">
      <xdr:nvSpPr>
        <xdr:cNvPr id="113" name="人口1人当たり決算額の推移平均値テキスト445"/>
        <xdr:cNvSpPr txBox="1"/>
      </xdr:nvSpPr>
      <xdr:spPr>
        <a:xfrm>
          <a:off x="5740400" y="73815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263406</xdr:rowOff>
    </xdr:from>
    <xdr:to>
      <xdr:col>4</xdr:col>
      <xdr:colOff>469900</xdr:colOff>
      <xdr:row>37</xdr:row>
      <xdr:rowOff>274291</xdr:rowOff>
    </xdr:to>
    <xdr:cxnSp macro="">
      <xdr:nvCxnSpPr>
        <xdr:cNvPr id="115" name="直線コネクタ 114"/>
        <xdr:cNvCxnSpPr/>
      </xdr:nvCxnSpPr>
      <xdr:spPr bwMode="auto">
        <a:xfrm>
          <a:off x="4305300" y="7388106"/>
          <a:ext cx="698500" cy="10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249610</xdr:rowOff>
    </xdr:from>
    <xdr:to>
      <xdr:col>3</xdr:col>
      <xdr:colOff>904875</xdr:colOff>
      <xdr:row>37</xdr:row>
      <xdr:rowOff>263406</xdr:rowOff>
    </xdr:to>
    <xdr:cxnSp macro="">
      <xdr:nvCxnSpPr>
        <xdr:cNvPr id="118" name="直線コネクタ 117"/>
        <xdr:cNvCxnSpPr/>
      </xdr:nvCxnSpPr>
      <xdr:spPr bwMode="auto">
        <a:xfrm>
          <a:off x="3606800" y="7374310"/>
          <a:ext cx="698500" cy="13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249610</xdr:rowOff>
    </xdr:from>
    <xdr:to>
      <xdr:col>3</xdr:col>
      <xdr:colOff>206375</xdr:colOff>
      <xdr:row>37</xdr:row>
      <xdr:rowOff>249892</xdr:rowOff>
    </xdr:to>
    <xdr:cxnSp macro="">
      <xdr:nvCxnSpPr>
        <xdr:cNvPr id="121" name="直線コネクタ 120"/>
        <xdr:cNvCxnSpPr/>
      </xdr:nvCxnSpPr>
      <xdr:spPr bwMode="auto">
        <a:xfrm flipV="1">
          <a:off x="2908300" y="7374310"/>
          <a:ext cx="698500" cy="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221311</xdr:rowOff>
    </xdr:from>
    <xdr:to>
      <xdr:col>5</xdr:col>
      <xdr:colOff>34925</xdr:colOff>
      <xdr:row>37</xdr:row>
      <xdr:rowOff>322911</xdr:rowOff>
    </xdr:to>
    <xdr:sp macro="" textlink="">
      <xdr:nvSpPr>
        <xdr:cNvPr id="131" name="円/楕円 130"/>
        <xdr:cNvSpPr/>
      </xdr:nvSpPr>
      <xdr:spPr bwMode="auto">
        <a:xfrm>
          <a:off x="5600700" y="734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66388</xdr:rowOff>
    </xdr:from>
    <xdr:ext cx="762000" cy="259045"/>
    <xdr:sp macro="" textlink="">
      <xdr:nvSpPr>
        <xdr:cNvPr id="132" name="人口1人当たり決算額の推移該当値テキスト445"/>
        <xdr:cNvSpPr txBox="1"/>
      </xdr:nvSpPr>
      <xdr:spPr>
        <a:xfrm>
          <a:off x="5740400" y="719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41,913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223491</xdr:rowOff>
    </xdr:from>
    <xdr:to>
      <xdr:col>4</xdr:col>
      <xdr:colOff>520700</xdr:colOff>
      <xdr:row>37</xdr:row>
      <xdr:rowOff>325091</xdr:rowOff>
    </xdr:to>
    <xdr:sp macro="" textlink="">
      <xdr:nvSpPr>
        <xdr:cNvPr id="133" name="円/楕円 132"/>
        <xdr:cNvSpPr/>
      </xdr:nvSpPr>
      <xdr:spPr bwMode="auto">
        <a:xfrm>
          <a:off x="4953000" y="7348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163818</xdr:rowOff>
    </xdr:from>
    <xdr:ext cx="736600" cy="259045"/>
    <xdr:sp macro="" textlink="">
      <xdr:nvSpPr>
        <xdr:cNvPr id="134" name="テキスト ボックス 133"/>
        <xdr:cNvSpPr txBox="1"/>
      </xdr:nvSpPr>
      <xdr:spPr>
        <a:xfrm>
          <a:off x="4622800" y="711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41,341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212606</xdr:rowOff>
    </xdr:from>
    <xdr:to>
      <xdr:col>3</xdr:col>
      <xdr:colOff>955675</xdr:colOff>
      <xdr:row>37</xdr:row>
      <xdr:rowOff>314206</xdr:rowOff>
    </xdr:to>
    <xdr:sp macro="" textlink="">
      <xdr:nvSpPr>
        <xdr:cNvPr id="135" name="円/楕円 134"/>
        <xdr:cNvSpPr/>
      </xdr:nvSpPr>
      <xdr:spPr bwMode="auto">
        <a:xfrm>
          <a:off x="4254500" y="7337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152933</xdr:rowOff>
    </xdr:from>
    <xdr:ext cx="762000" cy="259045"/>
    <xdr:sp macro="" textlink="">
      <xdr:nvSpPr>
        <xdr:cNvPr id="136" name="テキスト ボックス 135"/>
        <xdr:cNvSpPr txBox="1"/>
      </xdr:nvSpPr>
      <xdr:spPr>
        <a:xfrm>
          <a:off x="3924300" y="71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44,198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198810</xdr:rowOff>
    </xdr:from>
    <xdr:to>
      <xdr:col>3</xdr:col>
      <xdr:colOff>257175</xdr:colOff>
      <xdr:row>37</xdr:row>
      <xdr:rowOff>300410</xdr:rowOff>
    </xdr:to>
    <xdr:sp macro="" textlink="">
      <xdr:nvSpPr>
        <xdr:cNvPr id="137" name="円/楕円 136"/>
        <xdr:cNvSpPr/>
      </xdr:nvSpPr>
      <xdr:spPr bwMode="auto">
        <a:xfrm>
          <a:off x="3556000" y="7323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139137</xdr:rowOff>
    </xdr:from>
    <xdr:ext cx="762000" cy="259045"/>
    <xdr:sp macro="" textlink="">
      <xdr:nvSpPr>
        <xdr:cNvPr id="138" name="テキスト ボックス 137"/>
        <xdr:cNvSpPr txBox="1"/>
      </xdr:nvSpPr>
      <xdr:spPr>
        <a:xfrm>
          <a:off x="3225800" y="709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47,819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199092</xdr:rowOff>
    </xdr:from>
    <xdr:to>
      <xdr:col>2</xdr:col>
      <xdr:colOff>692150</xdr:colOff>
      <xdr:row>37</xdr:row>
      <xdr:rowOff>300692</xdr:rowOff>
    </xdr:to>
    <xdr:sp macro="" textlink="">
      <xdr:nvSpPr>
        <xdr:cNvPr id="139" name="円/楕円 138"/>
        <xdr:cNvSpPr/>
      </xdr:nvSpPr>
      <xdr:spPr bwMode="auto">
        <a:xfrm>
          <a:off x="2857500" y="7323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139419</xdr:rowOff>
    </xdr:from>
    <xdr:ext cx="762000" cy="259045"/>
    <xdr:sp macro="" textlink="">
      <xdr:nvSpPr>
        <xdr:cNvPr id="140" name="テキスト ボックス 139"/>
        <xdr:cNvSpPr txBox="1"/>
      </xdr:nvSpPr>
      <xdr:spPr>
        <a:xfrm>
          <a:off x="2527300" y="709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北海道稚内市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実質収支は改善しているものの、財政調整基金が減少しており、より一層の財政健全化を図る。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北海道稚内市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全会計において黒字であり、引き続き健全な財政運営に努める。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北海道稚内市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過去に借入が重なった時期の償還があったため、平成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年度は増加しているが、今後は減少していく見込みであり、今後も一層の抑制を図る。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北海道稚内市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地方債残高などの減少により改善傾向にあり、今後も一層の健全化に努める。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BY34" sqref="BY34:CM3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57" t="s">
        <v>68</v>
      </c>
      <c r="X3" s="458"/>
      <c r="Y3" s="458"/>
      <c r="Z3" s="458"/>
      <c r="AA3" s="458"/>
      <c r="AB3" s="560"/>
      <c r="AC3" s="564" t="s">
        <v>69</v>
      </c>
      <c r="AD3" s="458"/>
      <c r="AE3" s="458"/>
      <c r="AF3" s="458"/>
      <c r="AG3" s="458"/>
      <c r="AH3" s="458"/>
      <c r="AI3" s="458"/>
      <c r="AJ3" s="458"/>
      <c r="AK3" s="458"/>
      <c r="AL3" s="526"/>
      <c r="AM3" s="457" t="s">
        <v>70</v>
      </c>
      <c r="AN3" s="458"/>
      <c r="AO3" s="458"/>
      <c r="AP3" s="458"/>
      <c r="AQ3" s="458"/>
      <c r="AR3" s="458"/>
      <c r="AS3" s="458"/>
      <c r="AT3" s="458"/>
      <c r="AU3" s="458"/>
      <c r="AV3" s="458"/>
      <c r="AW3" s="458"/>
      <c r="AX3" s="526"/>
      <c r="AY3" s="518" t="s">
        <v>1</v>
      </c>
      <c r="AZ3" s="519"/>
      <c r="BA3" s="519"/>
      <c r="BB3" s="519"/>
      <c r="BC3" s="519"/>
      <c r="BD3" s="519"/>
      <c r="BE3" s="519"/>
      <c r="BF3" s="519"/>
      <c r="BG3" s="519"/>
      <c r="BH3" s="519"/>
      <c r="BI3" s="519"/>
      <c r="BJ3" s="519"/>
      <c r="BK3" s="519"/>
      <c r="BL3" s="519"/>
      <c r="BM3" s="568"/>
      <c r="BN3" s="457" t="s">
        <v>71</v>
      </c>
      <c r="BO3" s="458"/>
      <c r="BP3" s="458"/>
      <c r="BQ3" s="458"/>
      <c r="BR3" s="458"/>
      <c r="BS3" s="458"/>
      <c r="BT3" s="458"/>
      <c r="BU3" s="526"/>
      <c r="BV3" s="457" t="s">
        <v>72</v>
      </c>
      <c r="BW3" s="458"/>
      <c r="BX3" s="458"/>
      <c r="BY3" s="458"/>
      <c r="BZ3" s="458"/>
      <c r="CA3" s="458"/>
      <c r="CB3" s="458"/>
      <c r="CC3" s="526"/>
      <c r="CD3" s="518" t="s">
        <v>1</v>
      </c>
      <c r="CE3" s="519"/>
      <c r="CF3" s="519"/>
      <c r="CG3" s="519"/>
      <c r="CH3" s="519"/>
      <c r="CI3" s="519"/>
      <c r="CJ3" s="519"/>
      <c r="CK3" s="519"/>
      <c r="CL3" s="519"/>
      <c r="CM3" s="519"/>
      <c r="CN3" s="519"/>
      <c r="CO3" s="519"/>
      <c r="CP3" s="519"/>
      <c r="CQ3" s="519"/>
      <c r="CR3" s="519"/>
      <c r="CS3" s="568"/>
      <c r="CT3" s="457" t="s">
        <v>73</v>
      </c>
      <c r="CU3" s="458"/>
      <c r="CV3" s="458"/>
      <c r="CW3" s="458"/>
      <c r="CX3" s="458"/>
      <c r="CY3" s="458"/>
      <c r="CZ3" s="458"/>
      <c r="DA3" s="526"/>
      <c r="DB3" s="457" t="s">
        <v>74</v>
      </c>
      <c r="DC3" s="458"/>
      <c r="DD3" s="458"/>
      <c r="DE3" s="458"/>
      <c r="DF3" s="458"/>
      <c r="DG3" s="458"/>
      <c r="DH3" s="458"/>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90"/>
      <c r="AN4" s="410"/>
      <c r="AO4" s="410"/>
      <c r="AP4" s="410"/>
      <c r="AQ4" s="410"/>
      <c r="AR4" s="410"/>
      <c r="AS4" s="410"/>
      <c r="AT4" s="410"/>
      <c r="AU4" s="410"/>
      <c r="AV4" s="410"/>
      <c r="AW4" s="410"/>
      <c r="AX4" s="567"/>
      <c r="AY4" s="384" t="s">
        <v>75</v>
      </c>
      <c r="AZ4" s="385"/>
      <c r="BA4" s="385"/>
      <c r="BB4" s="385"/>
      <c r="BC4" s="385"/>
      <c r="BD4" s="385"/>
      <c r="BE4" s="385"/>
      <c r="BF4" s="385"/>
      <c r="BG4" s="385"/>
      <c r="BH4" s="385"/>
      <c r="BI4" s="385"/>
      <c r="BJ4" s="385"/>
      <c r="BK4" s="385"/>
      <c r="BL4" s="385"/>
      <c r="BM4" s="386"/>
      <c r="BN4" s="387">
        <v>23896602</v>
      </c>
      <c r="BO4" s="388"/>
      <c r="BP4" s="388"/>
      <c r="BQ4" s="388"/>
      <c r="BR4" s="388"/>
      <c r="BS4" s="388"/>
      <c r="BT4" s="388"/>
      <c r="BU4" s="389"/>
      <c r="BV4" s="387">
        <v>24533644</v>
      </c>
      <c r="BW4" s="388"/>
      <c r="BX4" s="388"/>
      <c r="BY4" s="388"/>
      <c r="BZ4" s="388"/>
      <c r="CA4" s="388"/>
      <c r="CB4" s="388"/>
      <c r="CC4" s="389"/>
      <c r="CD4" s="552" t="s">
        <v>76</v>
      </c>
      <c r="CE4" s="553"/>
      <c r="CF4" s="553"/>
      <c r="CG4" s="553"/>
      <c r="CH4" s="553"/>
      <c r="CI4" s="553"/>
      <c r="CJ4" s="553"/>
      <c r="CK4" s="553"/>
      <c r="CL4" s="553"/>
      <c r="CM4" s="553"/>
      <c r="CN4" s="553"/>
      <c r="CO4" s="553"/>
      <c r="CP4" s="553"/>
      <c r="CQ4" s="553"/>
      <c r="CR4" s="553"/>
      <c r="CS4" s="554"/>
      <c r="CT4" s="555">
        <v>2.2000000000000002</v>
      </c>
      <c r="CU4" s="556"/>
      <c r="CV4" s="556"/>
      <c r="CW4" s="556"/>
      <c r="CX4" s="556"/>
      <c r="CY4" s="556"/>
      <c r="CZ4" s="556"/>
      <c r="DA4" s="557"/>
      <c r="DB4" s="555">
        <v>1.5</v>
      </c>
      <c r="DC4" s="556"/>
      <c r="DD4" s="556"/>
      <c r="DE4" s="556"/>
      <c r="DF4" s="556"/>
      <c r="DG4" s="556"/>
      <c r="DH4" s="556"/>
      <c r="DI4" s="557"/>
      <c r="DJ4" s="137"/>
      <c r="DK4" s="137"/>
      <c r="DL4" s="137"/>
      <c r="DM4" s="137"/>
      <c r="DN4" s="137"/>
      <c r="DO4" s="137"/>
    </row>
    <row r="5" spans="1:119" ht="18.75" customHeight="1" x14ac:dyDescent="0.15">
      <c r="A5" s="138"/>
      <c r="B5" s="562"/>
      <c r="C5" s="411"/>
      <c r="D5" s="411"/>
      <c r="E5" s="563"/>
      <c r="F5" s="563"/>
      <c r="G5" s="563"/>
      <c r="H5" s="563"/>
      <c r="I5" s="563"/>
      <c r="J5" s="563"/>
      <c r="K5" s="563"/>
      <c r="L5" s="563"/>
      <c r="M5" s="563"/>
      <c r="N5" s="563"/>
      <c r="O5" s="563"/>
      <c r="P5" s="563"/>
      <c r="Q5" s="563"/>
      <c r="R5" s="409"/>
      <c r="S5" s="409"/>
      <c r="T5" s="409"/>
      <c r="U5" s="409"/>
      <c r="V5" s="566"/>
      <c r="W5" s="490"/>
      <c r="X5" s="410"/>
      <c r="Y5" s="410"/>
      <c r="Z5" s="410"/>
      <c r="AA5" s="410"/>
      <c r="AB5" s="411"/>
      <c r="AC5" s="409"/>
      <c r="AD5" s="410"/>
      <c r="AE5" s="410"/>
      <c r="AF5" s="410"/>
      <c r="AG5" s="410"/>
      <c r="AH5" s="410"/>
      <c r="AI5" s="410"/>
      <c r="AJ5" s="410"/>
      <c r="AK5" s="410"/>
      <c r="AL5" s="567"/>
      <c r="AM5" s="461" t="s">
        <v>77</v>
      </c>
      <c r="AN5" s="366"/>
      <c r="AO5" s="366"/>
      <c r="AP5" s="366"/>
      <c r="AQ5" s="366"/>
      <c r="AR5" s="366"/>
      <c r="AS5" s="366"/>
      <c r="AT5" s="367"/>
      <c r="AU5" s="443" t="s">
        <v>78</v>
      </c>
      <c r="AV5" s="444"/>
      <c r="AW5" s="444"/>
      <c r="AX5" s="444"/>
      <c r="AY5" s="372" t="s">
        <v>79</v>
      </c>
      <c r="AZ5" s="373"/>
      <c r="BA5" s="373"/>
      <c r="BB5" s="373"/>
      <c r="BC5" s="373"/>
      <c r="BD5" s="373"/>
      <c r="BE5" s="373"/>
      <c r="BF5" s="373"/>
      <c r="BG5" s="373"/>
      <c r="BH5" s="373"/>
      <c r="BI5" s="373"/>
      <c r="BJ5" s="373"/>
      <c r="BK5" s="373"/>
      <c r="BL5" s="373"/>
      <c r="BM5" s="374"/>
      <c r="BN5" s="392">
        <v>23568113</v>
      </c>
      <c r="BO5" s="393"/>
      <c r="BP5" s="393"/>
      <c r="BQ5" s="393"/>
      <c r="BR5" s="393"/>
      <c r="BS5" s="393"/>
      <c r="BT5" s="393"/>
      <c r="BU5" s="394"/>
      <c r="BV5" s="392">
        <v>24176907</v>
      </c>
      <c r="BW5" s="393"/>
      <c r="BX5" s="393"/>
      <c r="BY5" s="393"/>
      <c r="BZ5" s="393"/>
      <c r="CA5" s="393"/>
      <c r="CB5" s="393"/>
      <c r="CC5" s="394"/>
      <c r="CD5" s="401" t="s">
        <v>80</v>
      </c>
      <c r="CE5" s="402"/>
      <c r="CF5" s="402"/>
      <c r="CG5" s="402"/>
      <c r="CH5" s="402"/>
      <c r="CI5" s="402"/>
      <c r="CJ5" s="402"/>
      <c r="CK5" s="402"/>
      <c r="CL5" s="402"/>
      <c r="CM5" s="402"/>
      <c r="CN5" s="402"/>
      <c r="CO5" s="402"/>
      <c r="CP5" s="402"/>
      <c r="CQ5" s="402"/>
      <c r="CR5" s="402"/>
      <c r="CS5" s="403"/>
      <c r="CT5" s="362">
        <v>93.4</v>
      </c>
      <c r="CU5" s="363"/>
      <c r="CV5" s="363"/>
      <c r="CW5" s="363"/>
      <c r="CX5" s="363"/>
      <c r="CY5" s="363"/>
      <c r="CZ5" s="363"/>
      <c r="DA5" s="364"/>
      <c r="DB5" s="362">
        <v>92.6</v>
      </c>
      <c r="DC5" s="363"/>
      <c r="DD5" s="363"/>
      <c r="DE5" s="363"/>
      <c r="DF5" s="363"/>
      <c r="DG5" s="363"/>
      <c r="DH5" s="363"/>
      <c r="DI5" s="364"/>
      <c r="DJ5" s="137"/>
      <c r="DK5" s="137"/>
      <c r="DL5" s="137"/>
      <c r="DM5" s="137"/>
      <c r="DN5" s="137"/>
      <c r="DO5" s="137"/>
    </row>
    <row r="6" spans="1:119" ht="18.75" customHeight="1" x14ac:dyDescent="0.15">
      <c r="A6" s="138"/>
      <c r="B6" s="532" t="s">
        <v>81</v>
      </c>
      <c r="C6" s="408"/>
      <c r="D6" s="408"/>
      <c r="E6" s="533"/>
      <c r="F6" s="533"/>
      <c r="G6" s="533"/>
      <c r="H6" s="533"/>
      <c r="I6" s="533"/>
      <c r="J6" s="533"/>
      <c r="K6" s="533"/>
      <c r="L6" s="533" t="s">
        <v>82</v>
      </c>
      <c r="M6" s="533"/>
      <c r="N6" s="533"/>
      <c r="O6" s="533"/>
      <c r="P6" s="533"/>
      <c r="Q6" s="533"/>
      <c r="R6" s="435"/>
      <c r="S6" s="435"/>
      <c r="T6" s="435"/>
      <c r="U6" s="435"/>
      <c r="V6" s="539"/>
      <c r="W6" s="472" t="s">
        <v>83</v>
      </c>
      <c r="X6" s="407"/>
      <c r="Y6" s="407"/>
      <c r="Z6" s="407"/>
      <c r="AA6" s="407"/>
      <c r="AB6" s="408"/>
      <c r="AC6" s="544" t="s">
        <v>84</v>
      </c>
      <c r="AD6" s="545"/>
      <c r="AE6" s="545"/>
      <c r="AF6" s="545"/>
      <c r="AG6" s="545"/>
      <c r="AH6" s="545"/>
      <c r="AI6" s="545"/>
      <c r="AJ6" s="545"/>
      <c r="AK6" s="545"/>
      <c r="AL6" s="546"/>
      <c r="AM6" s="461" t="s">
        <v>85</v>
      </c>
      <c r="AN6" s="366"/>
      <c r="AO6" s="366"/>
      <c r="AP6" s="366"/>
      <c r="AQ6" s="366"/>
      <c r="AR6" s="366"/>
      <c r="AS6" s="366"/>
      <c r="AT6" s="367"/>
      <c r="AU6" s="443" t="s">
        <v>78</v>
      </c>
      <c r="AV6" s="444"/>
      <c r="AW6" s="444"/>
      <c r="AX6" s="444"/>
      <c r="AY6" s="372" t="s">
        <v>86</v>
      </c>
      <c r="AZ6" s="373"/>
      <c r="BA6" s="373"/>
      <c r="BB6" s="373"/>
      <c r="BC6" s="373"/>
      <c r="BD6" s="373"/>
      <c r="BE6" s="373"/>
      <c r="BF6" s="373"/>
      <c r="BG6" s="373"/>
      <c r="BH6" s="373"/>
      <c r="BI6" s="373"/>
      <c r="BJ6" s="373"/>
      <c r="BK6" s="373"/>
      <c r="BL6" s="373"/>
      <c r="BM6" s="374"/>
      <c r="BN6" s="392">
        <v>328489</v>
      </c>
      <c r="BO6" s="393"/>
      <c r="BP6" s="393"/>
      <c r="BQ6" s="393"/>
      <c r="BR6" s="393"/>
      <c r="BS6" s="393"/>
      <c r="BT6" s="393"/>
      <c r="BU6" s="394"/>
      <c r="BV6" s="392">
        <v>356737</v>
      </c>
      <c r="BW6" s="393"/>
      <c r="BX6" s="393"/>
      <c r="BY6" s="393"/>
      <c r="BZ6" s="393"/>
      <c r="CA6" s="393"/>
      <c r="CB6" s="393"/>
      <c r="CC6" s="394"/>
      <c r="CD6" s="401" t="s">
        <v>87</v>
      </c>
      <c r="CE6" s="402"/>
      <c r="CF6" s="402"/>
      <c r="CG6" s="402"/>
      <c r="CH6" s="402"/>
      <c r="CI6" s="402"/>
      <c r="CJ6" s="402"/>
      <c r="CK6" s="402"/>
      <c r="CL6" s="402"/>
      <c r="CM6" s="402"/>
      <c r="CN6" s="402"/>
      <c r="CO6" s="402"/>
      <c r="CP6" s="402"/>
      <c r="CQ6" s="402"/>
      <c r="CR6" s="402"/>
      <c r="CS6" s="403"/>
      <c r="CT6" s="529">
        <v>99.6</v>
      </c>
      <c r="CU6" s="530"/>
      <c r="CV6" s="530"/>
      <c r="CW6" s="530"/>
      <c r="CX6" s="530"/>
      <c r="CY6" s="530"/>
      <c r="CZ6" s="530"/>
      <c r="DA6" s="531"/>
      <c r="DB6" s="529">
        <v>99.1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61" t="s">
        <v>88</v>
      </c>
      <c r="AN7" s="366"/>
      <c r="AO7" s="366"/>
      <c r="AP7" s="366"/>
      <c r="AQ7" s="366"/>
      <c r="AR7" s="366"/>
      <c r="AS7" s="366"/>
      <c r="AT7" s="367"/>
      <c r="AU7" s="443" t="s">
        <v>89</v>
      </c>
      <c r="AV7" s="444"/>
      <c r="AW7" s="444"/>
      <c r="AX7" s="444"/>
      <c r="AY7" s="372" t="s">
        <v>90</v>
      </c>
      <c r="AZ7" s="373"/>
      <c r="BA7" s="373"/>
      <c r="BB7" s="373"/>
      <c r="BC7" s="373"/>
      <c r="BD7" s="373"/>
      <c r="BE7" s="373"/>
      <c r="BF7" s="373"/>
      <c r="BG7" s="373"/>
      <c r="BH7" s="373"/>
      <c r="BI7" s="373"/>
      <c r="BJ7" s="373"/>
      <c r="BK7" s="373"/>
      <c r="BL7" s="373"/>
      <c r="BM7" s="374"/>
      <c r="BN7" s="392">
        <v>45576</v>
      </c>
      <c r="BO7" s="393"/>
      <c r="BP7" s="393"/>
      <c r="BQ7" s="393"/>
      <c r="BR7" s="393"/>
      <c r="BS7" s="393"/>
      <c r="BT7" s="393"/>
      <c r="BU7" s="394"/>
      <c r="BV7" s="392">
        <v>163874</v>
      </c>
      <c r="BW7" s="393"/>
      <c r="BX7" s="393"/>
      <c r="BY7" s="393"/>
      <c r="BZ7" s="393"/>
      <c r="CA7" s="393"/>
      <c r="CB7" s="393"/>
      <c r="CC7" s="394"/>
      <c r="CD7" s="401" t="s">
        <v>91</v>
      </c>
      <c r="CE7" s="402"/>
      <c r="CF7" s="402"/>
      <c r="CG7" s="402"/>
      <c r="CH7" s="402"/>
      <c r="CI7" s="402"/>
      <c r="CJ7" s="402"/>
      <c r="CK7" s="402"/>
      <c r="CL7" s="402"/>
      <c r="CM7" s="402"/>
      <c r="CN7" s="402"/>
      <c r="CO7" s="402"/>
      <c r="CP7" s="402"/>
      <c r="CQ7" s="402"/>
      <c r="CR7" s="402"/>
      <c r="CS7" s="403"/>
      <c r="CT7" s="392">
        <v>12844142</v>
      </c>
      <c r="CU7" s="393"/>
      <c r="CV7" s="393"/>
      <c r="CW7" s="393"/>
      <c r="CX7" s="393"/>
      <c r="CY7" s="393"/>
      <c r="CZ7" s="393"/>
      <c r="DA7" s="394"/>
      <c r="DB7" s="392">
        <v>12924171</v>
      </c>
      <c r="DC7" s="393"/>
      <c r="DD7" s="393"/>
      <c r="DE7" s="393"/>
      <c r="DF7" s="393"/>
      <c r="DG7" s="393"/>
      <c r="DH7" s="393"/>
      <c r="DI7" s="394"/>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59"/>
      <c r="X8" s="460"/>
      <c r="Y8" s="460"/>
      <c r="Z8" s="460"/>
      <c r="AA8" s="460"/>
      <c r="AB8" s="473"/>
      <c r="AC8" s="549"/>
      <c r="AD8" s="550"/>
      <c r="AE8" s="550"/>
      <c r="AF8" s="550"/>
      <c r="AG8" s="550"/>
      <c r="AH8" s="550"/>
      <c r="AI8" s="550"/>
      <c r="AJ8" s="550"/>
      <c r="AK8" s="550"/>
      <c r="AL8" s="551"/>
      <c r="AM8" s="461" t="s">
        <v>92</v>
      </c>
      <c r="AN8" s="366"/>
      <c r="AO8" s="366"/>
      <c r="AP8" s="366"/>
      <c r="AQ8" s="366"/>
      <c r="AR8" s="366"/>
      <c r="AS8" s="366"/>
      <c r="AT8" s="367"/>
      <c r="AU8" s="443" t="s">
        <v>93</v>
      </c>
      <c r="AV8" s="444"/>
      <c r="AW8" s="444"/>
      <c r="AX8" s="444"/>
      <c r="AY8" s="372" t="s">
        <v>94</v>
      </c>
      <c r="AZ8" s="373"/>
      <c r="BA8" s="373"/>
      <c r="BB8" s="373"/>
      <c r="BC8" s="373"/>
      <c r="BD8" s="373"/>
      <c r="BE8" s="373"/>
      <c r="BF8" s="373"/>
      <c r="BG8" s="373"/>
      <c r="BH8" s="373"/>
      <c r="BI8" s="373"/>
      <c r="BJ8" s="373"/>
      <c r="BK8" s="373"/>
      <c r="BL8" s="373"/>
      <c r="BM8" s="374"/>
      <c r="BN8" s="392">
        <v>282913</v>
      </c>
      <c r="BO8" s="393"/>
      <c r="BP8" s="393"/>
      <c r="BQ8" s="393"/>
      <c r="BR8" s="393"/>
      <c r="BS8" s="393"/>
      <c r="BT8" s="393"/>
      <c r="BU8" s="394"/>
      <c r="BV8" s="392">
        <v>192863</v>
      </c>
      <c r="BW8" s="393"/>
      <c r="BX8" s="393"/>
      <c r="BY8" s="393"/>
      <c r="BZ8" s="393"/>
      <c r="CA8" s="393"/>
      <c r="CB8" s="393"/>
      <c r="CC8" s="394"/>
      <c r="CD8" s="401" t="s">
        <v>95</v>
      </c>
      <c r="CE8" s="402"/>
      <c r="CF8" s="402"/>
      <c r="CG8" s="402"/>
      <c r="CH8" s="402"/>
      <c r="CI8" s="402"/>
      <c r="CJ8" s="402"/>
      <c r="CK8" s="402"/>
      <c r="CL8" s="402"/>
      <c r="CM8" s="402"/>
      <c r="CN8" s="402"/>
      <c r="CO8" s="402"/>
      <c r="CP8" s="402"/>
      <c r="CQ8" s="402"/>
      <c r="CR8" s="402"/>
      <c r="CS8" s="403"/>
      <c r="CT8" s="494">
        <v>0.35</v>
      </c>
      <c r="CU8" s="495"/>
      <c r="CV8" s="495"/>
      <c r="CW8" s="495"/>
      <c r="CX8" s="495"/>
      <c r="CY8" s="495"/>
      <c r="CZ8" s="495"/>
      <c r="DA8" s="496"/>
      <c r="DB8" s="494">
        <v>0.35</v>
      </c>
      <c r="DC8" s="495"/>
      <c r="DD8" s="495"/>
      <c r="DE8" s="495"/>
      <c r="DF8" s="495"/>
      <c r="DG8" s="495"/>
      <c r="DH8" s="495"/>
      <c r="DI8" s="496"/>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39595</v>
      </c>
      <c r="S9" s="524"/>
      <c r="T9" s="524"/>
      <c r="U9" s="524"/>
      <c r="V9" s="525"/>
      <c r="W9" s="457" t="s">
        <v>98</v>
      </c>
      <c r="X9" s="458"/>
      <c r="Y9" s="458"/>
      <c r="Z9" s="458"/>
      <c r="AA9" s="458"/>
      <c r="AB9" s="458"/>
      <c r="AC9" s="458"/>
      <c r="AD9" s="458"/>
      <c r="AE9" s="458"/>
      <c r="AF9" s="458"/>
      <c r="AG9" s="458"/>
      <c r="AH9" s="458"/>
      <c r="AI9" s="458"/>
      <c r="AJ9" s="458"/>
      <c r="AK9" s="458"/>
      <c r="AL9" s="526"/>
      <c r="AM9" s="461" t="s">
        <v>99</v>
      </c>
      <c r="AN9" s="366"/>
      <c r="AO9" s="366"/>
      <c r="AP9" s="366"/>
      <c r="AQ9" s="366"/>
      <c r="AR9" s="366"/>
      <c r="AS9" s="366"/>
      <c r="AT9" s="367"/>
      <c r="AU9" s="443" t="s">
        <v>78</v>
      </c>
      <c r="AV9" s="444"/>
      <c r="AW9" s="444"/>
      <c r="AX9" s="444"/>
      <c r="AY9" s="372" t="s">
        <v>100</v>
      </c>
      <c r="AZ9" s="373"/>
      <c r="BA9" s="373"/>
      <c r="BB9" s="373"/>
      <c r="BC9" s="373"/>
      <c r="BD9" s="373"/>
      <c r="BE9" s="373"/>
      <c r="BF9" s="373"/>
      <c r="BG9" s="373"/>
      <c r="BH9" s="373"/>
      <c r="BI9" s="373"/>
      <c r="BJ9" s="373"/>
      <c r="BK9" s="373"/>
      <c r="BL9" s="373"/>
      <c r="BM9" s="374"/>
      <c r="BN9" s="392">
        <v>90050</v>
      </c>
      <c r="BO9" s="393"/>
      <c r="BP9" s="393"/>
      <c r="BQ9" s="393"/>
      <c r="BR9" s="393"/>
      <c r="BS9" s="393"/>
      <c r="BT9" s="393"/>
      <c r="BU9" s="394"/>
      <c r="BV9" s="392">
        <v>-50640</v>
      </c>
      <c r="BW9" s="393"/>
      <c r="BX9" s="393"/>
      <c r="BY9" s="393"/>
      <c r="BZ9" s="393"/>
      <c r="CA9" s="393"/>
      <c r="CB9" s="393"/>
      <c r="CC9" s="394"/>
      <c r="CD9" s="401" t="s">
        <v>101</v>
      </c>
      <c r="CE9" s="402"/>
      <c r="CF9" s="402"/>
      <c r="CG9" s="402"/>
      <c r="CH9" s="402"/>
      <c r="CI9" s="402"/>
      <c r="CJ9" s="402"/>
      <c r="CK9" s="402"/>
      <c r="CL9" s="402"/>
      <c r="CM9" s="402"/>
      <c r="CN9" s="402"/>
      <c r="CO9" s="402"/>
      <c r="CP9" s="402"/>
      <c r="CQ9" s="402"/>
      <c r="CR9" s="402"/>
      <c r="CS9" s="403"/>
      <c r="CT9" s="362">
        <v>21.4</v>
      </c>
      <c r="CU9" s="363"/>
      <c r="CV9" s="363"/>
      <c r="CW9" s="363"/>
      <c r="CX9" s="363"/>
      <c r="CY9" s="363"/>
      <c r="CZ9" s="363"/>
      <c r="DA9" s="364"/>
      <c r="DB9" s="362">
        <v>20.6</v>
      </c>
      <c r="DC9" s="363"/>
      <c r="DD9" s="363"/>
      <c r="DE9" s="363"/>
      <c r="DF9" s="363"/>
      <c r="DG9" s="363"/>
      <c r="DH9" s="363"/>
      <c r="DI9" s="364"/>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65" t="s">
        <v>102</v>
      </c>
      <c r="M10" s="366"/>
      <c r="N10" s="366"/>
      <c r="O10" s="366"/>
      <c r="P10" s="366"/>
      <c r="Q10" s="367"/>
      <c r="R10" s="368">
        <v>41592</v>
      </c>
      <c r="S10" s="369"/>
      <c r="T10" s="369"/>
      <c r="U10" s="369"/>
      <c r="V10" s="371"/>
      <c r="W10" s="527"/>
      <c r="X10" s="345"/>
      <c r="Y10" s="345"/>
      <c r="Z10" s="345"/>
      <c r="AA10" s="345"/>
      <c r="AB10" s="345"/>
      <c r="AC10" s="345"/>
      <c r="AD10" s="345"/>
      <c r="AE10" s="345"/>
      <c r="AF10" s="345"/>
      <c r="AG10" s="345"/>
      <c r="AH10" s="345"/>
      <c r="AI10" s="345"/>
      <c r="AJ10" s="345"/>
      <c r="AK10" s="345"/>
      <c r="AL10" s="528"/>
      <c r="AM10" s="461" t="s">
        <v>103</v>
      </c>
      <c r="AN10" s="366"/>
      <c r="AO10" s="366"/>
      <c r="AP10" s="366"/>
      <c r="AQ10" s="366"/>
      <c r="AR10" s="366"/>
      <c r="AS10" s="366"/>
      <c r="AT10" s="367"/>
      <c r="AU10" s="443" t="s">
        <v>104</v>
      </c>
      <c r="AV10" s="444"/>
      <c r="AW10" s="444"/>
      <c r="AX10" s="444"/>
      <c r="AY10" s="372" t="s">
        <v>105</v>
      </c>
      <c r="AZ10" s="373"/>
      <c r="BA10" s="373"/>
      <c r="BB10" s="373"/>
      <c r="BC10" s="373"/>
      <c r="BD10" s="373"/>
      <c r="BE10" s="373"/>
      <c r="BF10" s="373"/>
      <c r="BG10" s="373"/>
      <c r="BH10" s="373"/>
      <c r="BI10" s="373"/>
      <c r="BJ10" s="373"/>
      <c r="BK10" s="373"/>
      <c r="BL10" s="373"/>
      <c r="BM10" s="374"/>
      <c r="BN10" s="392">
        <v>96568</v>
      </c>
      <c r="BO10" s="393"/>
      <c r="BP10" s="393"/>
      <c r="BQ10" s="393"/>
      <c r="BR10" s="393"/>
      <c r="BS10" s="393"/>
      <c r="BT10" s="393"/>
      <c r="BU10" s="394"/>
      <c r="BV10" s="392">
        <v>121853</v>
      </c>
      <c r="BW10" s="393"/>
      <c r="BX10" s="393"/>
      <c r="BY10" s="393"/>
      <c r="BZ10" s="393"/>
      <c r="CA10" s="393"/>
      <c r="CB10" s="393"/>
      <c r="CC10" s="394"/>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347" t="s">
        <v>107</v>
      </c>
      <c r="M11" s="348"/>
      <c r="N11" s="348"/>
      <c r="O11" s="348"/>
      <c r="P11" s="348"/>
      <c r="Q11" s="349"/>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61" t="s">
        <v>109</v>
      </c>
      <c r="AN11" s="366"/>
      <c r="AO11" s="366"/>
      <c r="AP11" s="366"/>
      <c r="AQ11" s="366"/>
      <c r="AR11" s="366"/>
      <c r="AS11" s="366"/>
      <c r="AT11" s="367"/>
      <c r="AU11" s="443" t="s">
        <v>78</v>
      </c>
      <c r="AV11" s="444"/>
      <c r="AW11" s="444"/>
      <c r="AX11" s="444"/>
      <c r="AY11" s="372" t="s">
        <v>110</v>
      </c>
      <c r="AZ11" s="373"/>
      <c r="BA11" s="373"/>
      <c r="BB11" s="373"/>
      <c r="BC11" s="373"/>
      <c r="BD11" s="373"/>
      <c r="BE11" s="373"/>
      <c r="BF11" s="373"/>
      <c r="BG11" s="373"/>
      <c r="BH11" s="373"/>
      <c r="BI11" s="373"/>
      <c r="BJ11" s="373"/>
      <c r="BK11" s="373"/>
      <c r="BL11" s="373"/>
      <c r="BM11" s="374"/>
      <c r="BN11" s="392" t="s">
        <v>111</v>
      </c>
      <c r="BO11" s="393"/>
      <c r="BP11" s="393"/>
      <c r="BQ11" s="393"/>
      <c r="BR11" s="393"/>
      <c r="BS11" s="393"/>
      <c r="BT11" s="393"/>
      <c r="BU11" s="394"/>
      <c r="BV11" s="392" t="s">
        <v>111</v>
      </c>
      <c r="BW11" s="393"/>
      <c r="BX11" s="393"/>
      <c r="BY11" s="393"/>
      <c r="BZ11" s="393"/>
      <c r="CA11" s="393"/>
      <c r="CB11" s="393"/>
      <c r="CC11" s="394"/>
      <c r="CD11" s="401" t="s">
        <v>112</v>
      </c>
      <c r="CE11" s="402"/>
      <c r="CF11" s="402"/>
      <c r="CG11" s="402"/>
      <c r="CH11" s="402"/>
      <c r="CI11" s="402"/>
      <c r="CJ11" s="402"/>
      <c r="CK11" s="402"/>
      <c r="CL11" s="402"/>
      <c r="CM11" s="402"/>
      <c r="CN11" s="402"/>
      <c r="CO11" s="402"/>
      <c r="CP11" s="402"/>
      <c r="CQ11" s="402"/>
      <c r="CR11" s="402"/>
      <c r="CS11" s="403"/>
      <c r="CT11" s="494" t="s">
        <v>111</v>
      </c>
      <c r="CU11" s="495"/>
      <c r="CV11" s="495"/>
      <c r="CW11" s="495"/>
      <c r="CX11" s="495"/>
      <c r="CY11" s="495"/>
      <c r="CZ11" s="495"/>
      <c r="DA11" s="496"/>
      <c r="DB11" s="494" t="s">
        <v>111</v>
      </c>
      <c r="DC11" s="495"/>
      <c r="DD11" s="495"/>
      <c r="DE11" s="495"/>
      <c r="DF11" s="495"/>
      <c r="DG11" s="495"/>
      <c r="DH11" s="495"/>
      <c r="DI11" s="496"/>
      <c r="DJ11" s="137"/>
      <c r="DK11" s="137"/>
      <c r="DL11" s="137"/>
      <c r="DM11" s="137"/>
      <c r="DN11" s="137"/>
      <c r="DO11" s="137"/>
    </row>
    <row r="12" spans="1:119" ht="18.75" customHeight="1" x14ac:dyDescent="0.15">
      <c r="A12" s="138"/>
      <c r="B12" s="497" t="s">
        <v>113</v>
      </c>
      <c r="C12" s="498"/>
      <c r="D12" s="498"/>
      <c r="E12" s="498"/>
      <c r="F12" s="498"/>
      <c r="G12" s="498"/>
      <c r="H12" s="498"/>
      <c r="I12" s="498"/>
      <c r="J12" s="498"/>
      <c r="K12" s="499"/>
      <c r="L12" s="506" t="s">
        <v>114</v>
      </c>
      <c r="M12" s="507"/>
      <c r="N12" s="507"/>
      <c r="O12" s="507"/>
      <c r="P12" s="507"/>
      <c r="Q12" s="508"/>
      <c r="R12" s="509">
        <v>36827</v>
      </c>
      <c r="S12" s="510"/>
      <c r="T12" s="510"/>
      <c r="U12" s="510"/>
      <c r="V12" s="511"/>
      <c r="W12" s="512" t="s">
        <v>1</v>
      </c>
      <c r="X12" s="444"/>
      <c r="Y12" s="444"/>
      <c r="Z12" s="444"/>
      <c r="AA12" s="444"/>
      <c r="AB12" s="513"/>
      <c r="AC12" s="443" t="s">
        <v>115</v>
      </c>
      <c r="AD12" s="444"/>
      <c r="AE12" s="444"/>
      <c r="AF12" s="444"/>
      <c r="AG12" s="513"/>
      <c r="AH12" s="443" t="s">
        <v>116</v>
      </c>
      <c r="AI12" s="444"/>
      <c r="AJ12" s="444"/>
      <c r="AK12" s="444"/>
      <c r="AL12" s="514"/>
      <c r="AM12" s="461" t="s">
        <v>117</v>
      </c>
      <c r="AN12" s="366"/>
      <c r="AO12" s="366"/>
      <c r="AP12" s="366"/>
      <c r="AQ12" s="366"/>
      <c r="AR12" s="366"/>
      <c r="AS12" s="366"/>
      <c r="AT12" s="367"/>
      <c r="AU12" s="443" t="s">
        <v>118</v>
      </c>
      <c r="AV12" s="444"/>
      <c r="AW12" s="444"/>
      <c r="AX12" s="444"/>
      <c r="AY12" s="372" t="s">
        <v>119</v>
      </c>
      <c r="AZ12" s="373"/>
      <c r="BA12" s="373"/>
      <c r="BB12" s="373"/>
      <c r="BC12" s="373"/>
      <c r="BD12" s="373"/>
      <c r="BE12" s="373"/>
      <c r="BF12" s="373"/>
      <c r="BG12" s="373"/>
      <c r="BH12" s="373"/>
      <c r="BI12" s="373"/>
      <c r="BJ12" s="373"/>
      <c r="BK12" s="373"/>
      <c r="BL12" s="373"/>
      <c r="BM12" s="374"/>
      <c r="BN12" s="392">
        <v>200000</v>
      </c>
      <c r="BO12" s="393"/>
      <c r="BP12" s="393"/>
      <c r="BQ12" s="393"/>
      <c r="BR12" s="393"/>
      <c r="BS12" s="393"/>
      <c r="BT12" s="393"/>
      <c r="BU12" s="394"/>
      <c r="BV12" s="392" t="s">
        <v>120</v>
      </c>
      <c r="BW12" s="393"/>
      <c r="BX12" s="393"/>
      <c r="BY12" s="393"/>
      <c r="BZ12" s="393"/>
      <c r="CA12" s="393"/>
      <c r="CB12" s="393"/>
      <c r="CC12" s="394"/>
      <c r="CD12" s="401" t="s">
        <v>121</v>
      </c>
      <c r="CE12" s="402"/>
      <c r="CF12" s="402"/>
      <c r="CG12" s="402"/>
      <c r="CH12" s="402"/>
      <c r="CI12" s="402"/>
      <c r="CJ12" s="402"/>
      <c r="CK12" s="402"/>
      <c r="CL12" s="402"/>
      <c r="CM12" s="402"/>
      <c r="CN12" s="402"/>
      <c r="CO12" s="402"/>
      <c r="CP12" s="402"/>
      <c r="CQ12" s="402"/>
      <c r="CR12" s="402"/>
      <c r="CS12" s="403"/>
      <c r="CT12" s="494" t="s">
        <v>120</v>
      </c>
      <c r="CU12" s="495"/>
      <c r="CV12" s="495"/>
      <c r="CW12" s="495"/>
      <c r="CX12" s="495"/>
      <c r="CY12" s="495"/>
      <c r="CZ12" s="495"/>
      <c r="DA12" s="496"/>
      <c r="DB12" s="494" t="s">
        <v>120</v>
      </c>
      <c r="DC12" s="495"/>
      <c r="DD12" s="495"/>
      <c r="DE12" s="495"/>
      <c r="DF12" s="495"/>
      <c r="DG12" s="495"/>
      <c r="DH12" s="495"/>
      <c r="DI12" s="496"/>
      <c r="DJ12" s="137"/>
      <c r="DK12" s="137"/>
      <c r="DL12" s="137"/>
      <c r="DM12" s="137"/>
      <c r="DN12" s="137"/>
      <c r="DO12" s="137"/>
    </row>
    <row r="13" spans="1:119" ht="18.75" customHeight="1" x14ac:dyDescent="0.15">
      <c r="A13" s="138"/>
      <c r="B13" s="500"/>
      <c r="C13" s="501"/>
      <c r="D13" s="501"/>
      <c r="E13" s="501"/>
      <c r="F13" s="501"/>
      <c r="G13" s="501"/>
      <c r="H13" s="501"/>
      <c r="I13" s="501"/>
      <c r="J13" s="501"/>
      <c r="K13" s="502"/>
      <c r="L13" s="148"/>
      <c r="M13" s="484" t="s">
        <v>122</v>
      </c>
      <c r="N13" s="485"/>
      <c r="O13" s="485"/>
      <c r="P13" s="485"/>
      <c r="Q13" s="486"/>
      <c r="R13" s="487">
        <v>36500</v>
      </c>
      <c r="S13" s="488"/>
      <c r="T13" s="488"/>
      <c r="U13" s="488"/>
      <c r="V13" s="489"/>
      <c r="W13" s="472" t="s">
        <v>123</v>
      </c>
      <c r="X13" s="407"/>
      <c r="Y13" s="407"/>
      <c r="Z13" s="407"/>
      <c r="AA13" s="407"/>
      <c r="AB13" s="408"/>
      <c r="AC13" s="368">
        <v>1418</v>
      </c>
      <c r="AD13" s="369"/>
      <c r="AE13" s="369"/>
      <c r="AF13" s="369"/>
      <c r="AG13" s="370"/>
      <c r="AH13" s="368">
        <v>1704</v>
      </c>
      <c r="AI13" s="369"/>
      <c r="AJ13" s="369"/>
      <c r="AK13" s="369"/>
      <c r="AL13" s="371"/>
      <c r="AM13" s="461" t="s">
        <v>124</v>
      </c>
      <c r="AN13" s="366"/>
      <c r="AO13" s="366"/>
      <c r="AP13" s="366"/>
      <c r="AQ13" s="366"/>
      <c r="AR13" s="366"/>
      <c r="AS13" s="366"/>
      <c r="AT13" s="367"/>
      <c r="AU13" s="443" t="s">
        <v>118</v>
      </c>
      <c r="AV13" s="444"/>
      <c r="AW13" s="444"/>
      <c r="AX13" s="444"/>
      <c r="AY13" s="372" t="s">
        <v>125</v>
      </c>
      <c r="AZ13" s="373"/>
      <c r="BA13" s="373"/>
      <c r="BB13" s="373"/>
      <c r="BC13" s="373"/>
      <c r="BD13" s="373"/>
      <c r="BE13" s="373"/>
      <c r="BF13" s="373"/>
      <c r="BG13" s="373"/>
      <c r="BH13" s="373"/>
      <c r="BI13" s="373"/>
      <c r="BJ13" s="373"/>
      <c r="BK13" s="373"/>
      <c r="BL13" s="373"/>
      <c r="BM13" s="374"/>
      <c r="BN13" s="392">
        <v>-13382</v>
      </c>
      <c r="BO13" s="393"/>
      <c r="BP13" s="393"/>
      <c r="BQ13" s="393"/>
      <c r="BR13" s="393"/>
      <c r="BS13" s="393"/>
      <c r="BT13" s="393"/>
      <c r="BU13" s="394"/>
      <c r="BV13" s="392">
        <v>71213</v>
      </c>
      <c r="BW13" s="393"/>
      <c r="BX13" s="393"/>
      <c r="BY13" s="393"/>
      <c r="BZ13" s="393"/>
      <c r="CA13" s="393"/>
      <c r="CB13" s="393"/>
      <c r="CC13" s="394"/>
      <c r="CD13" s="401" t="s">
        <v>126</v>
      </c>
      <c r="CE13" s="402"/>
      <c r="CF13" s="402"/>
      <c r="CG13" s="402"/>
      <c r="CH13" s="402"/>
      <c r="CI13" s="402"/>
      <c r="CJ13" s="402"/>
      <c r="CK13" s="402"/>
      <c r="CL13" s="402"/>
      <c r="CM13" s="402"/>
      <c r="CN13" s="402"/>
      <c r="CO13" s="402"/>
      <c r="CP13" s="402"/>
      <c r="CQ13" s="402"/>
      <c r="CR13" s="402"/>
      <c r="CS13" s="403"/>
      <c r="CT13" s="362">
        <v>15.2</v>
      </c>
      <c r="CU13" s="363"/>
      <c r="CV13" s="363"/>
      <c r="CW13" s="363"/>
      <c r="CX13" s="363"/>
      <c r="CY13" s="363"/>
      <c r="CZ13" s="363"/>
      <c r="DA13" s="364"/>
      <c r="DB13" s="362">
        <v>15.9</v>
      </c>
      <c r="DC13" s="363"/>
      <c r="DD13" s="363"/>
      <c r="DE13" s="363"/>
      <c r="DF13" s="363"/>
      <c r="DG13" s="363"/>
      <c r="DH13" s="363"/>
      <c r="DI13" s="364"/>
      <c r="DJ13" s="137"/>
      <c r="DK13" s="137"/>
      <c r="DL13" s="137"/>
      <c r="DM13" s="137"/>
      <c r="DN13" s="137"/>
      <c r="DO13" s="137"/>
    </row>
    <row r="14" spans="1:119" ht="18.75" customHeight="1" thickBot="1" x14ac:dyDescent="0.2">
      <c r="A14" s="138"/>
      <c r="B14" s="500"/>
      <c r="C14" s="501"/>
      <c r="D14" s="501"/>
      <c r="E14" s="501"/>
      <c r="F14" s="501"/>
      <c r="G14" s="501"/>
      <c r="H14" s="501"/>
      <c r="I14" s="501"/>
      <c r="J14" s="501"/>
      <c r="K14" s="502"/>
      <c r="L14" s="477" t="s">
        <v>127</v>
      </c>
      <c r="M14" s="492"/>
      <c r="N14" s="492"/>
      <c r="O14" s="492"/>
      <c r="P14" s="492"/>
      <c r="Q14" s="493"/>
      <c r="R14" s="487">
        <v>37248</v>
      </c>
      <c r="S14" s="488"/>
      <c r="T14" s="488"/>
      <c r="U14" s="488"/>
      <c r="V14" s="489"/>
      <c r="W14" s="490"/>
      <c r="X14" s="410"/>
      <c r="Y14" s="410"/>
      <c r="Z14" s="410"/>
      <c r="AA14" s="410"/>
      <c r="AB14" s="411"/>
      <c r="AC14" s="480">
        <v>8.4</v>
      </c>
      <c r="AD14" s="481"/>
      <c r="AE14" s="481"/>
      <c r="AF14" s="481"/>
      <c r="AG14" s="482"/>
      <c r="AH14" s="480">
        <v>7.9</v>
      </c>
      <c r="AI14" s="481"/>
      <c r="AJ14" s="481"/>
      <c r="AK14" s="481"/>
      <c r="AL14" s="483"/>
      <c r="AM14" s="461"/>
      <c r="AN14" s="366"/>
      <c r="AO14" s="366"/>
      <c r="AP14" s="366"/>
      <c r="AQ14" s="366"/>
      <c r="AR14" s="366"/>
      <c r="AS14" s="366"/>
      <c r="AT14" s="367"/>
      <c r="AU14" s="443"/>
      <c r="AV14" s="444"/>
      <c r="AW14" s="444"/>
      <c r="AX14" s="444"/>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128</v>
      </c>
      <c r="CE14" s="399"/>
      <c r="CF14" s="399"/>
      <c r="CG14" s="399"/>
      <c r="CH14" s="399"/>
      <c r="CI14" s="399"/>
      <c r="CJ14" s="399"/>
      <c r="CK14" s="399"/>
      <c r="CL14" s="399"/>
      <c r="CM14" s="399"/>
      <c r="CN14" s="399"/>
      <c r="CO14" s="399"/>
      <c r="CP14" s="399"/>
      <c r="CQ14" s="399"/>
      <c r="CR14" s="399"/>
      <c r="CS14" s="400"/>
      <c r="CT14" s="491">
        <v>75.5</v>
      </c>
      <c r="CU14" s="451"/>
      <c r="CV14" s="451"/>
      <c r="CW14" s="451"/>
      <c r="CX14" s="451"/>
      <c r="CY14" s="451"/>
      <c r="CZ14" s="451"/>
      <c r="DA14" s="452"/>
      <c r="DB14" s="491">
        <v>89.3</v>
      </c>
      <c r="DC14" s="451"/>
      <c r="DD14" s="451"/>
      <c r="DE14" s="451"/>
      <c r="DF14" s="451"/>
      <c r="DG14" s="451"/>
      <c r="DH14" s="451"/>
      <c r="DI14" s="452"/>
      <c r="DJ14" s="137"/>
      <c r="DK14" s="137"/>
      <c r="DL14" s="137"/>
      <c r="DM14" s="137"/>
      <c r="DN14" s="137"/>
      <c r="DO14" s="137"/>
    </row>
    <row r="15" spans="1:119" ht="18.75" customHeight="1" x14ac:dyDescent="0.15">
      <c r="A15" s="138"/>
      <c r="B15" s="500"/>
      <c r="C15" s="501"/>
      <c r="D15" s="501"/>
      <c r="E15" s="501"/>
      <c r="F15" s="501"/>
      <c r="G15" s="501"/>
      <c r="H15" s="501"/>
      <c r="I15" s="501"/>
      <c r="J15" s="501"/>
      <c r="K15" s="502"/>
      <c r="L15" s="148"/>
      <c r="M15" s="484" t="s">
        <v>122</v>
      </c>
      <c r="N15" s="485"/>
      <c r="O15" s="485"/>
      <c r="P15" s="485"/>
      <c r="Q15" s="486"/>
      <c r="R15" s="487">
        <v>36918</v>
      </c>
      <c r="S15" s="488"/>
      <c r="T15" s="488"/>
      <c r="U15" s="488"/>
      <c r="V15" s="489"/>
      <c r="W15" s="472" t="s">
        <v>129</v>
      </c>
      <c r="X15" s="407"/>
      <c r="Y15" s="407"/>
      <c r="Z15" s="407"/>
      <c r="AA15" s="407"/>
      <c r="AB15" s="408"/>
      <c r="AC15" s="368">
        <v>3700</v>
      </c>
      <c r="AD15" s="369"/>
      <c r="AE15" s="369"/>
      <c r="AF15" s="369"/>
      <c r="AG15" s="370"/>
      <c r="AH15" s="368">
        <v>5031</v>
      </c>
      <c r="AI15" s="369"/>
      <c r="AJ15" s="369"/>
      <c r="AK15" s="369"/>
      <c r="AL15" s="371"/>
      <c r="AM15" s="461"/>
      <c r="AN15" s="366"/>
      <c r="AO15" s="366"/>
      <c r="AP15" s="366"/>
      <c r="AQ15" s="366"/>
      <c r="AR15" s="366"/>
      <c r="AS15" s="366"/>
      <c r="AT15" s="367"/>
      <c r="AU15" s="443"/>
      <c r="AV15" s="444"/>
      <c r="AW15" s="444"/>
      <c r="AX15" s="444"/>
      <c r="AY15" s="384" t="s">
        <v>130</v>
      </c>
      <c r="AZ15" s="385"/>
      <c r="BA15" s="385"/>
      <c r="BB15" s="385"/>
      <c r="BC15" s="385"/>
      <c r="BD15" s="385"/>
      <c r="BE15" s="385"/>
      <c r="BF15" s="385"/>
      <c r="BG15" s="385"/>
      <c r="BH15" s="385"/>
      <c r="BI15" s="385"/>
      <c r="BJ15" s="385"/>
      <c r="BK15" s="385"/>
      <c r="BL15" s="385"/>
      <c r="BM15" s="386"/>
      <c r="BN15" s="387">
        <v>3990925</v>
      </c>
      <c r="BO15" s="388"/>
      <c r="BP15" s="388"/>
      <c r="BQ15" s="388"/>
      <c r="BR15" s="388"/>
      <c r="BS15" s="388"/>
      <c r="BT15" s="388"/>
      <c r="BU15" s="389"/>
      <c r="BV15" s="387">
        <v>3890115</v>
      </c>
      <c r="BW15" s="388"/>
      <c r="BX15" s="388"/>
      <c r="BY15" s="388"/>
      <c r="BZ15" s="388"/>
      <c r="CA15" s="388"/>
      <c r="CB15" s="388"/>
      <c r="CC15" s="389"/>
      <c r="CD15" s="474" t="s">
        <v>131</v>
      </c>
      <c r="CE15" s="475"/>
      <c r="CF15" s="475"/>
      <c r="CG15" s="475"/>
      <c r="CH15" s="475"/>
      <c r="CI15" s="475"/>
      <c r="CJ15" s="475"/>
      <c r="CK15" s="475"/>
      <c r="CL15" s="475"/>
      <c r="CM15" s="475"/>
      <c r="CN15" s="475"/>
      <c r="CO15" s="475"/>
      <c r="CP15" s="475"/>
      <c r="CQ15" s="475"/>
      <c r="CR15" s="475"/>
      <c r="CS15" s="47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00"/>
      <c r="C16" s="501"/>
      <c r="D16" s="501"/>
      <c r="E16" s="501"/>
      <c r="F16" s="501"/>
      <c r="G16" s="501"/>
      <c r="H16" s="501"/>
      <c r="I16" s="501"/>
      <c r="J16" s="501"/>
      <c r="K16" s="502"/>
      <c r="L16" s="477" t="s">
        <v>132</v>
      </c>
      <c r="M16" s="478"/>
      <c r="N16" s="478"/>
      <c r="O16" s="478"/>
      <c r="P16" s="478"/>
      <c r="Q16" s="479"/>
      <c r="R16" s="469" t="s">
        <v>133</v>
      </c>
      <c r="S16" s="470"/>
      <c r="T16" s="470"/>
      <c r="U16" s="470"/>
      <c r="V16" s="471"/>
      <c r="W16" s="490"/>
      <c r="X16" s="410"/>
      <c r="Y16" s="410"/>
      <c r="Z16" s="410"/>
      <c r="AA16" s="410"/>
      <c r="AB16" s="411"/>
      <c r="AC16" s="480">
        <v>21.9</v>
      </c>
      <c r="AD16" s="481"/>
      <c r="AE16" s="481"/>
      <c r="AF16" s="481"/>
      <c r="AG16" s="482"/>
      <c r="AH16" s="480">
        <v>23.4</v>
      </c>
      <c r="AI16" s="481"/>
      <c r="AJ16" s="481"/>
      <c r="AK16" s="481"/>
      <c r="AL16" s="483"/>
      <c r="AM16" s="461"/>
      <c r="AN16" s="366"/>
      <c r="AO16" s="366"/>
      <c r="AP16" s="366"/>
      <c r="AQ16" s="366"/>
      <c r="AR16" s="366"/>
      <c r="AS16" s="366"/>
      <c r="AT16" s="367"/>
      <c r="AU16" s="443"/>
      <c r="AV16" s="444"/>
      <c r="AW16" s="444"/>
      <c r="AX16" s="444"/>
      <c r="AY16" s="372" t="s">
        <v>134</v>
      </c>
      <c r="AZ16" s="373"/>
      <c r="BA16" s="373"/>
      <c r="BB16" s="373"/>
      <c r="BC16" s="373"/>
      <c r="BD16" s="373"/>
      <c r="BE16" s="373"/>
      <c r="BF16" s="373"/>
      <c r="BG16" s="373"/>
      <c r="BH16" s="373"/>
      <c r="BI16" s="373"/>
      <c r="BJ16" s="373"/>
      <c r="BK16" s="373"/>
      <c r="BL16" s="373"/>
      <c r="BM16" s="374"/>
      <c r="BN16" s="392">
        <v>10957650</v>
      </c>
      <c r="BO16" s="393"/>
      <c r="BP16" s="393"/>
      <c r="BQ16" s="393"/>
      <c r="BR16" s="393"/>
      <c r="BS16" s="393"/>
      <c r="BT16" s="393"/>
      <c r="BU16" s="394"/>
      <c r="BV16" s="392">
        <v>10961627</v>
      </c>
      <c r="BW16" s="393"/>
      <c r="BX16" s="393"/>
      <c r="BY16" s="393"/>
      <c r="BZ16" s="393"/>
      <c r="CA16" s="393"/>
      <c r="CB16" s="393"/>
      <c r="CC16" s="394"/>
      <c r="CD16" s="152"/>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c r="DJ16" s="137"/>
      <c r="DK16" s="137"/>
      <c r="DL16" s="137"/>
      <c r="DM16" s="137"/>
      <c r="DN16" s="137"/>
      <c r="DO16" s="137"/>
    </row>
    <row r="17" spans="1:119" ht="18.75" customHeight="1" thickBot="1" x14ac:dyDescent="0.2">
      <c r="A17" s="138"/>
      <c r="B17" s="503"/>
      <c r="C17" s="504"/>
      <c r="D17" s="504"/>
      <c r="E17" s="504"/>
      <c r="F17" s="504"/>
      <c r="G17" s="504"/>
      <c r="H17" s="504"/>
      <c r="I17" s="504"/>
      <c r="J17" s="504"/>
      <c r="K17" s="505"/>
      <c r="L17" s="153"/>
      <c r="M17" s="466" t="s">
        <v>135</v>
      </c>
      <c r="N17" s="467"/>
      <c r="O17" s="467"/>
      <c r="P17" s="467"/>
      <c r="Q17" s="468"/>
      <c r="R17" s="469" t="s">
        <v>133</v>
      </c>
      <c r="S17" s="470"/>
      <c r="T17" s="470"/>
      <c r="U17" s="470"/>
      <c r="V17" s="471"/>
      <c r="W17" s="472" t="s">
        <v>136</v>
      </c>
      <c r="X17" s="407"/>
      <c r="Y17" s="407"/>
      <c r="Z17" s="407"/>
      <c r="AA17" s="407"/>
      <c r="AB17" s="408"/>
      <c r="AC17" s="368">
        <v>11811</v>
      </c>
      <c r="AD17" s="369"/>
      <c r="AE17" s="369"/>
      <c r="AF17" s="369"/>
      <c r="AG17" s="370"/>
      <c r="AH17" s="368">
        <v>14623</v>
      </c>
      <c r="AI17" s="369"/>
      <c r="AJ17" s="369"/>
      <c r="AK17" s="369"/>
      <c r="AL17" s="371"/>
      <c r="AM17" s="461"/>
      <c r="AN17" s="366"/>
      <c r="AO17" s="366"/>
      <c r="AP17" s="366"/>
      <c r="AQ17" s="366"/>
      <c r="AR17" s="366"/>
      <c r="AS17" s="366"/>
      <c r="AT17" s="367"/>
      <c r="AU17" s="443"/>
      <c r="AV17" s="444"/>
      <c r="AW17" s="444"/>
      <c r="AX17" s="444"/>
      <c r="AY17" s="372" t="s">
        <v>137</v>
      </c>
      <c r="AZ17" s="373"/>
      <c r="BA17" s="373"/>
      <c r="BB17" s="373"/>
      <c r="BC17" s="373"/>
      <c r="BD17" s="373"/>
      <c r="BE17" s="373"/>
      <c r="BF17" s="373"/>
      <c r="BG17" s="373"/>
      <c r="BH17" s="373"/>
      <c r="BI17" s="373"/>
      <c r="BJ17" s="373"/>
      <c r="BK17" s="373"/>
      <c r="BL17" s="373"/>
      <c r="BM17" s="374"/>
      <c r="BN17" s="392">
        <v>5057536</v>
      </c>
      <c r="BO17" s="393"/>
      <c r="BP17" s="393"/>
      <c r="BQ17" s="393"/>
      <c r="BR17" s="393"/>
      <c r="BS17" s="393"/>
      <c r="BT17" s="393"/>
      <c r="BU17" s="394"/>
      <c r="BV17" s="392">
        <v>4975836</v>
      </c>
      <c r="BW17" s="393"/>
      <c r="BX17" s="393"/>
      <c r="BY17" s="393"/>
      <c r="BZ17" s="393"/>
      <c r="CA17" s="393"/>
      <c r="CB17" s="393"/>
      <c r="CC17" s="394"/>
      <c r="CD17" s="152"/>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62">
        <v>761.49</v>
      </c>
      <c r="M18" s="462"/>
      <c r="N18" s="462"/>
      <c r="O18" s="462"/>
      <c r="P18" s="462"/>
      <c r="Q18" s="462"/>
      <c r="R18" s="463"/>
      <c r="S18" s="463"/>
      <c r="T18" s="463"/>
      <c r="U18" s="463"/>
      <c r="V18" s="464"/>
      <c r="W18" s="459"/>
      <c r="X18" s="460"/>
      <c r="Y18" s="460"/>
      <c r="Z18" s="460"/>
      <c r="AA18" s="460"/>
      <c r="AB18" s="473"/>
      <c r="AC18" s="356">
        <v>69.8</v>
      </c>
      <c r="AD18" s="357"/>
      <c r="AE18" s="357"/>
      <c r="AF18" s="357"/>
      <c r="AG18" s="465"/>
      <c r="AH18" s="356">
        <v>67.900000000000006</v>
      </c>
      <c r="AI18" s="357"/>
      <c r="AJ18" s="357"/>
      <c r="AK18" s="357"/>
      <c r="AL18" s="358"/>
      <c r="AM18" s="461"/>
      <c r="AN18" s="366"/>
      <c r="AO18" s="366"/>
      <c r="AP18" s="366"/>
      <c r="AQ18" s="366"/>
      <c r="AR18" s="366"/>
      <c r="AS18" s="366"/>
      <c r="AT18" s="367"/>
      <c r="AU18" s="443"/>
      <c r="AV18" s="444"/>
      <c r="AW18" s="444"/>
      <c r="AX18" s="444"/>
      <c r="AY18" s="372" t="s">
        <v>139</v>
      </c>
      <c r="AZ18" s="373"/>
      <c r="BA18" s="373"/>
      <c r="BB18" s="373"/>
      <c r="BC18" s="373"/>
      <c r="BD18" s="373"/>
      <c r="BE18" s="373"/>
      <c r="BF18" s="373"/>
      <c r="BG18" s="373"/>
      <c r="BH18" s="373"/>
      <c r="BI18" s="373"/>
      <c r="BJ18" s="373"/>
      <c r="BK18" s="373"/>
      <c r="BL18" s="373"/>
      <c r="BM18" s="374"/>
      <c r="BN18" s="392">
        <v>12400524</v>
      </c>
      <c r="BO18" s="393"/>
      <c r="BP18" s="393"/>
      <c r="BQ18" s="393"/>
      <c r="BR18" s="393"/>
      <c r="BS18" s="393"/>
      <c r="BT18" s="393"/>
      <c r="BU18" s="394"/>
      <c r="BV18" s="392">
        <v>12171125</v>
      </c>
      <c r="BW18" s="393"/>
      <c r="BX18" s="393"/>
      <c r="BY18" s="393"/>
      <c r="BZ18" s="393"/>
      <c r="CA18" s="393"/>
      <c r="CB18" s="393"/>
      <c r="CC18" s="394"/>
      <c r="CD18" s="152"/>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48">
        <v>52</v>
      </c>
      <c r="M19" s="448"/>
      <c r="N19" s="448"/>
      <c r="O19" s="448"/>
      <c r="P19" s="448"/>
      <c r="Q19" s="448"/>
      <c r="R19" s="449"/>
      <c r="S19" s="449"/>
      <c r="T19" s="449"/>
      <c r="U19" s="449"/>
      <c r="V19" s="450"/>
      <c r="W19" s="457"/>
      <c r="X19" s="458"/>
      <c r="Y19" s="458"/>
      <c r="Z19" s="458"/>
      <c r="AA19" s="458"/>
      <c r="AB19" s="458"/>
      <c r="AC19" s="388"/>
      <c r="AD19" s="388"/>
      <c r="AE19" s="388"/>
      <c r="AF19" s="388"/>
      <c r="AG19" s="388"/>
      <c r="AH19" s="388"/>
      <c r="AI19" s="388"/>
      <c r="AJ19" s="388"/>
      <c r="AK19" s="388"/>
      <c r="AL19" s="389"/>
      <c r="AM19" s="461"/>
      <c r="AN19" s="366"/>
      <c r="AO19" s="366"/>
      <c r="AP19" s="366"/>
      <c r="AQ19" s="366"/>
      <c r="AR19" s="366"/>
      <c r="AS19" s="366"/>
      <c r="AT19" s="367"/>
      <c r="AU19" s="443"/>
      <c r="AV19" s="444"/>
      <c r="AW19" s="444"/>
      <c r="AX19" s="444"/>
      <c r="AY19" s="372" t="s">
        <v>141</v>
      </c>
      <c r="AZ19" s="373"/>
      <c r="BA19" s="373"/>
      <c r="BB19" s="373"/>
      <c r="BC19" s="373"/>
      <c r="BD19" s="373"/>
      <c r="BE19" s="373"/>
      <c r="BF19" s="373"/>
      <c r="BG19" s="373"/>
      <c r="BH19" s="373"/>
      <c r="BI19" s="373"/>
      <c r="BJ19" s="373"/>
      <c r="BK19" s="373"/>
      <c r="BL19" s="373"/>
      <c r="BM19" s="374"/>
      <c r="BN19" s="392">
        <v>15951585</v>
      </c>
      <c r="BO19" s="393"/>
      <c r="BP19" s="393"/>
      <c r="BQ19" s="393"/>
      <c r="BR19" s="393"/>
      <c r="BS19" s="393"/>
      <c r="BT19" s="393"/>
      <c r="BU19" s="394"/>
      <c r="BV19" s="392">
        <v>15712685</v>
      </c>
      <c r="BW19" s="393"/>
      <c r="BX19" s="393"/>
      <c r="BY19" s="393"/>
      <c r="BZ19" s="393"/>
      <c r="CA19" s="393"/>
      <c r="CB19" s="393"/>
      <c r="CC19" s="394"/>
      <c r="CD19" s="152"/>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48">
        <v>17343</v>
      </c>
      <c r="M20" s="448"/>
      <c r="N20" s="448"/>
      <c r="O20" s="448"/>
      <c r="P20" s="448"/>
      <c r="Q20" s="448"/>
      <c r="R20" s="449"/>
      <c r="S20" s="449"/>
      <c r="T20" s="449"/>
      <c r="U20" s="449"/>
      <c r="V20" s="450"/>
      <c r="W20" s="459"/>
      <c r="X20" s="460"/>
      <c r="Y20" s="460"/>
      <c r="Z20" s="460"/>
      <c r="AA20" s="460"/>
      <c r="AB20" s="460"/>
      <c r="AC20" s="451"/>
      <c r="AD20" s="451"/>
      <c r="AE20" s="451"/>
      <c r="AF20" s="451"/>
      <c r="AG20" s="451"/>
      <c r="AH20" s="451"/>
      <c r="AI20" s="451"/>
      <c r="AJ20" s="451"/>
      <c r="AK20" s="451"/>
      <c r="AL20" s="452"/>
      <c r="AM20" s="453"/>
      <c r="AN20" s="348"/>
      <c r="AO20" s="348"/>
      <c r="AP20" s="348"/>
      <c r="AQ20" s="348"/>
      <c r="AR20" s="348"/>
      <c r="AS20" s="348"/>
      <c r="AT20" s="349"/>
      <c r="AU20" s="454"/>
      <c r="AV20" s="455"/>
      <c r="AW20" s="455"/>
      <c r="AX20" s="456"/>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152"/>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c r="DJ20" s="137"/>
      <c r="DK20" s="137"/>
      <c r="DL20" s="137"/>
      <c r="DM20" s="137"/>
      <c r="DN20" s="137"/>
      <c r="DO20" s="137"/>
    </row>
    <row r="21" spans="1:119" ht="18.75" customHeight="1" x14ac:dyDescent="0.15">
      <c r="A21" s="138"/>
      <c r="B21" s="423" t="s">
        <v>143</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5"/>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152"/>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c r="DJ21" s="137"/>
      <c r="DK21" s="137"/>
      <c r="DL21" s="137"/>
      <c r="DM21" s="137"/>
      <c r="DN21" s="137"/>
      <c r="DO21" s="137"/>
    </row>
    <row r="22" spans="1:119" ht="18.75" customHeight="1" thickBot="1" x14ac:dyDescent="0.2">
      <c r="A22" s="138"/>
      <c r="B22" s="426" t="s">
        <v>144</v>
      </c>
      <c r="C22" s="427"/>
      <c r="D22" s="428"/>
      <c r="E22" s="435" t="s">
        <v>1</v>
      </c>
      <c r="F22" s="407"/>
      <c r="G22" s="407"/>
      <c r="H22" s="407"/>
      <c r="I22" s="407"/>
      <c r="J22" s="407"/>
      <c r="K22" s="408"/>
      <c r="L22" s="435" t="s">
        <v>145</v>
      </c>
      <c r="M22" s="407"/>
      <c r="N22" s="407"/>
      <c r="O22" s="407"/>
      <c r="P22" s="408"/>
      <c r="Q22" s="417" t="s">
        <v>146</v>
      </c>
      <c r="R22" s="418"/>
      <c r="S22" s="418"/>
      <c r="T22" s="418"/>
      <c r="U22" s="418"/>
      <c r="V22" s="436"/>
      <c r="W22" s="438" t="s">
        <v>147</v>
      </c>
      <c r="X22" s="427"/>
      <c r="Y22" s="428"/>
      <c r="Z22" s="435" t="s">
        <v>1</v>
      </c>
      <c r="AA22" s="407"/>
      <c r="AB22" s="407"/>
      <c r="AC22" s="407"/>
      <c r="AD22" s="407"/>
      <c r="AE22" s="407"/>
      <c r="AF22" s="407"/>
      <c r="AG22" s="408"/>
      <c r="AH22" s="406" t="s">
        <v>148</v>
      </c>
      <c r="AI22" s="407"/>
      <c r="AJ22" s="407"/>
      <c r="AK22" s="407"/>
      <c r="AL22" s="408"/>
      <c r="AM22" s="406" t="s">
        <v>149</v>
      </c>
      <c r="AN22" s="412"/>
      <c r="AO22" s="412"/>
      <c r="AP22" s="412"/>
      <c r="AQ22" s="412"/>
      <c r="AR22" s="413"/>
      <c r="AS22" s="417" t="s">
        <v>146</v>
      </c>
      <c r="AT22" s="418"/>
      <c r="AU22" s="418"/>
      <c r="AV22" s="418"/>
      <c r="AW22" s="418"/>
      <c r="AX22" s="419"/>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152"/>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c r="DJ22" s="137"/>
      <c r="DK22" s="137"/>
      <c r="DL22" s="137"/>
      <c r="DM22" s="137"/>
      <c r="DN22" s="137"/>
      <c r="DO22" s="137"/>
    </row>
    <row r="23" spans="1:119" ht="18.75" customHeight="1" x14ac:dyDescent="0.15">
      <c r="A23" s="138"/>
      <c r="B23" s="429"/>
      <c r="C23" s="430"/>
      <c r="D23" s="431"/>
      <c r="E23" s="409"/>
      <c r="F23" s="410"/>
      <c r="G23" s="410"/>
      <c r="H23" s="410"/>
      <c r="I23" s="410"/>
      <c r="J23" s="410"/>
      <c r="K23" s="411"/>
      <c r="L23" s="409"/>
      <c r="M23" s="410"/>
      <c r="N23" s="410"/>
      <c r="O23" s="410"/>
      <c r="P23" s="411"/>
      <c r="Q23" s="420"/>
      <c r="R23" s="421"/>
      <c r="S23" s="421"/>
      <c r="T23" s="421"/>
      <c r="U23" s="421"/>
      <c r="V23" s="437"/>
      <c r="W23" s="439"/>
      <c r="X23" s="430"/>
      <c r="Y23" s="431"/>
      <c r="Z23" s="409"/>
      <c r="AA23" s="410"/>
      <c r="AB23" s="410"/>
      <c r="AC23" s="410"/>
      <c r="AD23" s="410"/>
      <c r="AE23" s="410"/>
      <c r="AF23" s="410"/>
      <c r="AG23" s="411"/>
      <c r="AH23" s="409"/>
      <c r="AI23" s="410"/>
      <c r="AJ23" s="410"/>
      <c r="AK23" s="410"/>
      <c r="AL23" s="411"/>
      <c r="AM23" s="414"/>
      <c r="AN23" s="415"/>
      <c r="AO23" s="415"/>
      <c r="AP23" s="415"/>
      <c r="AQ23" s="415"/>
      <c r="AR23" s="416"/>
      <c r="AS23" s="420"/>
      <c r="AT23" s="421"/>
      <c r="AU23" s="421"/>
      <c r="AV23" s="421"/>
      <c r="AW23" s="421"/>
      <c r="AX23" s="422"/>
      <c r="AY23" s="384" t="s">
        <v>150</v>
      </c>
      <c r="AZ23" s="385"/>
      <c r="BA23" s="385"/>
      <c r="BB23" s="385"/>
      <c r="BC23" s="385"/>
      <c r="BD23" s="385"/>
      <c r="BE23" s="385"/>
      <c r="BF23" s="385"/>
      <c r="BG23" s="385"/>
      <c r="BH23" s="385"/>
      <c r="BI23" s="385"/>
      <c r="BJ23" s="385"/>
      <c r="BK23" s="385"/>
      <c r="BL23" s="385"/>
      <c r="BM23" s="386"/>
      <c r="BN23" s="392">
        <v>26244708</v>
      </c>
      <c r="BO23" s="393"/>
      <c r="BP23" s="393"/>
      <c r="BQ23" s="393"/>
      <c r="BR23" s="393"/>
      <c r="BS23" s="393"/>
      <c r="BT23" s="393"/>
      <c r="BU23" s="394"/>
      <c r="BV23" s="392">
        <v>27443335</v>
      </c>
      <c r="BW23" s="393"/>
      <c r="BX23" s="393"/>
      <c r="BY23" s="393"/>
      <c r="BZ23" s="393"/>
      <c r="CA23" s="393"/>
      <c r="CB23" s="393"/>
      <c r="CC23" s="394"/>
      <c r="CD23" s="152"/>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c r="DJ23" s="137"/>
      <c r="DK23" s="137"/>
      <c r="DL23" s="137"/>
      <c r="DM23" s="137"/>
      <c r="DN23" s="137"/>
      <c r="DO23" s="137"/>
    </row>
    <row r="24" spans="1:119" ht="18.75" customHeight="1" thickBot="1" x14ac:dyDescent="0.2">
      <c r="A24" s="138"/>
      <c r="B24" s="429"/>
      <c r="C24" s="430"/>
      <c r="D24" s="431"/>
      <c r="E24" s="365" t="s">
        <v>151</v>
      </c>
      <c r="F24" s="366"/>
      <c r="G24" s="366"/>
      <c r="H24" s="366"/>
      <c r="I24" s="366"/>
      <c r="J24" s="366"/>
      <c r="K24" s="367"/>
      <c r="L24" s="368">
        <v>1</v>
      </c>
      <c r="M24" s="369"/>
      <c r="N24" s="369"/>
      <c r="O24" s="369"/>
      <c r="P24" s="370"/>
      <c r="Q24" s="368">
        <v>7783</v>
      </c>
      <c r="R24" s="369"/>
      <c r="S24" s="369"/>
      <c r="T24" s="369"/>
      <c r="U24" s="369"/>
      <c r="V24" s="370"/>
      <c r="W24" s="439"/>
      <c r="X24" s="430"/>
      <c r="Y24" s="431"/>
      <c r="Z24" s="365" t="s">
        <v>152</v>
      </c>
      <c r="AA24" s="366"/>
      <c r="AB24" s="366"/>
      <c r="AC24" s="366"/>
      <c r="AD24" s="366"/>
      <c r="AE24" s="366"/>
      <c r="AF24" s="366"/>
      <c r="AG24" s="367"/>
      <c r="AH24" s="368">
        <v>298</v>
      </c>
      <c r="AI24" s="369"/>
      <c r="AJ24" s="369"/>
      <c r="AK24" s="369"/>
      <c r="AL24" s="370"/>
      <c r="AM24" s="368">
        <v>893702</v>
      </c>
      <c r="AN24" s="369"/>
      <c r="AO24" s="369"/>
      <c r="AP24" s="369"/>
      <c r="AQ24" s="369"/>
      <c r="AR24" s="370"/>
      <c r="AS24" s="368">
        <v>2999</v>
      </c>
      <c r="AT24" s="369"/>
      <c r="AU24" s="369"/>
      <c r="AV24" s="369"/>
      <c r="AW24" s="369"/>
      <c r="AX24" s="371"/>
      <c r="AY24" s="359" t="s">
        <v>153</v>
      </c>
      <c r="AZ24" s="360"/>
      <c r="BA24" s="360"/>
      <c r="BB24" s="360"/>
      <c r="BC24" s="360"/>
      <c r="BD24" s="360"/>
      <c r="BE24" s="360"/>
      <c r="BF24" s="360"/>
      <c r="BG24" s="360"/>
      <c r="BH24" s="360"/>
      <c r="BI24" s="360"/>
      <c r="BJ24" s="360"/>
      <c r="BK24" s="360"/>
      <c r="BL24" s="360"/>
      <c r="BM24" s="361"/>
      <c r="BN24" s="392">
        <v>22034478</v>
      </c>
      <c r="BO24" s="393"/>
      <c r="BP24" s="393"/>
      <c r="BQ24" s="393"/>
      <c r="BR24" s="393"/>
      <c r="BS24" s="393"/>
      <c r="BT24" s="393"/>
      <c r="BU24" s="394"/>
      <c r="BV24" s="392">
        <v>22928787</v>
      </c>
      <c r="BW24" s="393"/>
      <c r="BX24" s="393"/>
      <c r="BY24" s="393"/>
      <c r="BZ24" s="393"/>
      <c r="CA24" s="393"/>
      <c r="CB24" s="393"/>
      <c r="CC24" s="394"/>
      <c r="CD24" s="152"/>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c r="DJ24" s="137"/>
      <c r="DK24" s="137"/>
      <c r="DL24" s="137"/>
      <c r="DM24" s="137"/>
      <c r="DN24" s="137"/>
      <c r="DO24" s="137"/>
    </row>
    <row r="25" spans="1:119" s="137" customFormat="1" ht="18.75" customHeight="1" x14ac:dyDescent="0.15">
      <c r="A25" s="138"/>
      <c r="B25" s="429"/>
      <c r="C25" s="430"/>
      <c r="D25" s="431"/>
      <c r="E25" s="365" t="s">
        <v>154</v>
      </c>
      <c r="F25" s="366"/>
      <c r="G25" s="366"/>
      <c r="H25" s="366"/>
      <c r="I25" s="366"/>
      <c r="J25" s="366"/>
      <c r="K25" s="367"/>
      <c r="L25" s="368">
        <v>1</v>
      </c>
      <c r="M25" s="369"/>
      <c r="N25" s="369"/>
      <c r="O25" s="369"/>
      <c r="P25" s="370"/>
      <c r="Q25" s="368">
        <v>6524</v>
      </c>
      <c r="R25" s="369"/>
      <c r="S25" s="369"/>
      <c r="T25" s="369"/>
      <c r="U25" s="369"/>
      <c r="V25" s="370"/>
      <c r="W25" s="439"/>
      <c r="X25" s="430"/>
      <c r="Y25" s="431"/>
      <c r="Z25" s="365" t="s">
        <v>155</v>
      </c>
      <c r="AA25" s="366"/>
      <c r="AB25" s="366"/>
      <c r="AC25" s="366"/>
      <c r="AD25" s="366"/>
      <c r="AE25" s="366"/>
      <c r="AF25" s="366"/>
      <c r="AG25" s="367"/>
      <c r="AH25" s="368" t="s">
        <v>120</v>
      </c>
      <c r="AI25" s="369"/>
      <c r="AJ25" s="369"/>
      <c r="AK25" s="369"/>
      <c r="AL25" s="370"/>
      <c r="AM25" s="368" t="s">
        <v>120</v>
      </c>
      <c r="AN25" s="369"/>
      <c r="AO25" s="369"/>
      <c r="AP25" s="369"/>
      <c r="AQ25" s="369"/>
      <c r="AR25" s="370"/>
      <c r="AS25" s="368" t="s">
        <v>120</v>
      </c>
      <c r="AT25" s="369"/>
      <c r="AU25" s="369"/>
      <c r="AV25" s="369"/>
      <c r="AW25" s="369"/>
      <c r="AX25" s="371"/>
      <c r="AY25" s="384" t="s">
        <v>156</v>
      </c>
      <c r="AZ25" s="385"/>
      <c r="BA25" s="385"/>
      <c r="BB25" s="385"/>
      <c r="BC25" s="385"/>
      <c r="BD25" s="385"/>
      <c r="BE25" s="385"/>
      <c r="BF25" s="385"/>
      <c r="BG25" s="385"/>
      <c r="BH25" s="385"/>
      <c r="BI25" s="385"/>
      <c r="BJ25" s="385"/>
      <c r="BK25" s="385"/>
      <c r="BL25" s="385"/>
      <c r="BM25" s="386"/>
      <c r="BN25" s="387">
        <v>7066232</v>
      </c>
      <c r="BO25" s="388"/>
      <c r="BP25" s="388"/>
      <c r="BQ25" s="388"/>
      <c r="BR25" s="388"/>
      <c r="BS25" s="388"/>
      <c r="BT25" s="388"/>
      <c r="BU25" s="389"/>
      <c r="BV25" s="387">
        <v>7785387</v>
      </c>
      <c r="BW25" s="388"/>
      <c r="BX25" s="388"/>
      <c r="BY25" s="388"/>
      <c r="BZ25" s="388"/>
      <c r="CA25" s="388"/>
      <c r="CB25" s="388"/>
      <c r="CC25" s="389"/>
      <c r="CD25" s="152"/>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9" s="137" customFormat="1" ht="18.75" customHeight="1" x14ac:dyDescent="0.15">
      <c r="A26" s="138"/>
      <c r="B26" s="429"/>
      <c r="C26" s="430"/>
      <c r="D26" s="431"/>
      <c r="E26" s="365" t="s">
        <v>157</v>
      </c>
      <c r="F26" s="366"/>
      <c r="G26" s="366"/>
      <c r="H26" s="366"/>
      <c r="I26" s="366"/>
      <c r="J26" s="366"/>
      <c r="K26" s="367"/>
      <c r="L26" s="368">
        <v>1</v>
      </c>
      <c r="M26" s="369"/>
      <c r="N26" s="369"/>
      <c r="O26" s="369"/>
      <c r="P26" s="370"/>
      <c r="Q26" s="368">
        <v>5537</v>
      </c>
      <c r="R26" s="369"/>
      <c r="S26" s="369"/>
      <c r="T26" s="369"/>
      <c r="U26" s="369"/>
      <c r="V26" s="370"/>
      <c r="W26" s="439"/>
      <c r="X26" s="430"/>
      <c r="Y26" s="431"/>
      <c r="Z26" s="365" t="s">
        <v>158</v>
      </c>
      <c r="AA26" s="404"/>
      <c r="AB26" s="404"/>
      <c r="AC26" s="404"/>
      <c r="AD26" s="404"/>
      <c r="AE26" s="404"/>
      <c r="AF26" s="404"/>
      <c r="AG26" s="405"/>
      <c r="AH26" s="368">
        <v>1</v>
      </c>
      <c r="AI26" s="369"/>
      <c r="AJ26" s="369"/>
      <c r="AK26" s="369"/>
      <c r="AL26" s="370"/>
      <c r="AM26" s="368" t="s">
        <v>159</v>
      </c>
      <c r="AN26" s="369"/>
      <c r="AO26" s="369"/>
      <c r="AP26" s="369"/>
      <c r="AQ26" s="369"/>
      <c r="AR26" s="370"/>
      <c r="AS26" s="368" t="s">
        <v>159</v>
      </c>
      <c r="AT26" s="369"/>
      <c r="AU26" s="369"/>
      <c r="AV26" s="369"/>
      <c r="AW26" s="369"/>
      <c r="AX26" s="371"/>
      <c r="AY26" s="401" t="s">
        <v>160</v>
      </c>
      <c r="AZ26" s="402"/>
      <c r="BA26" s="402"/>
      <c r="BB26" s="402"/>
      <c r="BC26" s="402"/>
      <c r="BD26" s="402"/>
      <c r="BE26" s="402"/>
      <c r="BF26" s="402"/>
      <c r="BG26" s="402"/>
      <c r="BH26" s="402"/>
      <c r="BI26" s="402"/>
      <c r="BJ26" s="402"/>
      <c r="BK26" s="402"/>
      <c r="BL26" s="402"/>
      <c r="BM26" s="403"/>
      <c r="BN26" s="392" t="s">
        <v>120</v>
      </c>
      <c r="BO26" s="393"/>
      <c r="BP26" s="393"/>
      <c r="BQ26" s="393"/>
      <c r="BR26" s="393"/>
      <c r="BS26" s="393"/>
      <c r="BT26" s="393"/>
      <c r="BU26" s="394"/>
      <c r="BV26" s="392" t="s">
        <v>120</v>
      </c>
      <c r="BW26" s="393"/>
      <c r="BX26" s="393"/>
      <c r="BY26" s="393"/>
      <c r="BZ26" s="393"/>
      <c r="CA26" s="393"/>
      <c r="CB26" s="393"/>
      <c r="CC26" s="394"/>
      <c r="CD26" s="152"/>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9" ht="18.75" customHeight="1" thickBot="1" x14ac:dyDescent="0.2">
      <c r="A27" s="138"/>
      <c r="B27" s="429"/>
      <c r="C27" s="430"/>
      <c r="D27" s="431"/>
      <c r="E27" s="365" t="s">
        <v>161</v>
      </c>
      <c r="F27" s="366"/>
      <c r="G27" s="366"/>
      <c r="H27" s="366"/>
      <c r="I27" s="366"/>
      <c r="J27" s="366"/>
      <c r="K27" s="367"/>
      <c r="L27" s="368">
        <v>1</v>
      </c>
      <c r="M27" s="369"/>
      <c r="N27" s="369"/>
      <c r="O27" s="369"/>
      <c r="P27" s="370"/>
      <c r="Q27" s="368">
        <v>3845</v>
      </c>
      <c r="R27" s="369"/>
      <c r="S27" s="369"/>
      <c r="T27" s="369"/>
      <c r="U27" s="369"/>
      <c r="V27" s="370"/>
      <c r="W27" s="439"/>
      <c r="X27" s="430"/>
      <c r="Y27" s="431"/>
      <c r="Z27" s="365" t="s">
        <v>162</v>
      </c>
      <c r="AA27" s="366"/>
      <c r="AB27" s="366"/>
      <c r="AC27" s="366"/>
      <c r="AD27" s="366"/>
      <c r="AE27" s="366"/>
      <c r="AF27" s="366"/>
      <c r="AG27" s="367"/>
      <c r="AH27" s="368">
        <v>1</v>
      </c>
      <c r="AI27" s="369"/>
      <c r="AJ27" s="369"/>
      <c r="AK27" s="369"/>
      <c r="AL27" s="370"/>
      <c r="AM27" s="368" t="s">
        <v>159</v>
      </c>
      <c r="AN27" s="369"/>
      <c r="AO27" s="369"/>
      <c r="AP27" s="369"/>
      <c r="AQ27" s="369"/>
      <c r="AR27" s="370"/>
      <c r="AS27" s="368" t="s">
        <v>159</v>
      </c>
      <c r="AT27" s="369"/>
      <c r="AU27" s="369"/>
      <c r="AV27" s="369"/>
      <c r="AW27" s="369"/>
      <c r="AX27" s="371"/>
      <c r="AY27" s="398" t="s">
        <v>163</v>
      </c>
      <c r="AZ27" s="399"/>
      <c r="BA27" s="399"/>
      <c r="BB27" s="399"/>
      <c r="BC27" s="399"/>
      <c r="BD27" s="399"/>
      <c r="BE27" s="399"/>
      <c r="BF27" s="399"/>
      <c r="BG27" s="399"/>
      <c r="BH27" s="399"/>
      <c r="BI27" s="399"/>
      <c r="BJ27" s="399"/>
      <c r="BK27" s="399"/>
      <c r="BL27" s="399"/>
      <c r="BM27" s="400"/>
      <c r="BN27" s="395">
        <v>228354</v>
      </c>
      <c r="BO27" s="396"/>
      <c r="BP27" s="396"/>
      <c r="BQ27" s="396"/>
      <c r="BR27" s="396"/>
      <c r="BS27" s="396"/>
      <c r="BT27" s="396"/>
      <c r="BU27" s="397"/>
      <c r="BV27" s="395">
        <v>267025</v>
      </c>
      <c r="BW27" s="396"/>
      <c r="BX27" s="396"/>
      <c r="BY27" s="396"/>
      <c r="BZ27" s="396"/>
      <c r="CA27" s="396"/>
      <c r="CB27" s="396"/>
      <c r="CC27" s="397"/>
      <c r="CD27" s="154"/>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c r="DJ27" s="137"/>
      <c r="DK27" s="137"/>
      <c r="DL27" s="137"/>
      <c r="DM27" s="137"/>
      <c r="DN27" s="137"/>
      <c r="DO27" s="137"/>
    </row>
    <row r="28" spans="1:119" ht="18.75" customHeight="1" x14ac:dyDescent="0.15">
      <c r="A28" s="138"/>
      <c r="B28" s="429"/>
      <c r="C28" s="430"/>
      <c r="D28" s="431"/>
      <c r="E28" s="365" t="s">
        <v>164</v>
      </c>
      <c r="F28" s="366"/>
      <c r="G28" s="366"/>
      <c r="H28" s="366"/>
      <c r="I28" s="366"/>
      <c r="J28" s="366"/>
      <c r="K28" s="367"/>
      <c r="L28" s="368">
        <v>1</v>
      </c>
      <c r="M28" s="369"/>
      <c r="N28" s="369"/>
      <c r="O28" s="369"/>
      <c r="P28" s="370"/>
      <c r="Q28" s="368">
        <v>3487</v>
      </c>
      <c r="R28" s="369"/>
      <c r="S28" s="369"/>
      <c r="T28" s="369"/>
      <c r="U28" s="369"/>
      <c r="V28" s="370"/>
      <c r="W28" s="439"/>
      <c r="X28" s="430"/>
      <c r="Y28" s="431"/>
      <c r="Z28" s="365" t="s">
        <v>165</v>
      </c>
      <c r="AA28" s="366"/>
      <c r="AB28" s="366"/>
      <c r="AC28" s="366"/>
      <c r="AD28" s="366"/>
      <c r="AE28" s="366"/>
      <c r="AF28" s="366"/>
      <c r="AG28" s="367"/>
      <c r="AH28" s="368" t="s">
        <v>120</v>
      </c>
      <c r="AI28" s="369"/>
      <c r="AJ28" s="369"/>
      <c r="AK28" s="369"/>
      <c r="AL28" s="370"/>
      <c r="AM28" s="368" t="s">
        <v>120</v>
      </c>
      <c r="AN28" s="369"/>
      <c r="AO28" s="369"/>
      <c r="AP28" s="369"/>
      <c r="AQ28" s="369"/>
      <c r="AR28" s="370"/>
      <c r="AS28" s="368" t="s">
        <v>120</v>
      </c>
      <c r="AT28" s="369"/>
      <c r="AU28" s="369"/>
      <c r="AV28" s="369"/>
      <c r="AW28" s="369"/>
      <c r="AX28" s="371"/>
      <c r="AY28" s="375" t="s">
        <v>166</v>
      </c>
      <c r="AZ28" s="376"/>
      <c r="BA28" s="376"/>
      <c r="BB28" s="377"/>
      <c r="BC28" s="384" t="s">
        <v>167</v>
      </c>
      <c r="BD28" s="385"/>
      <c r="BE28" s="385"/>
      <c r="BF28" s="385"/>
      <c r="BG28" s="385"/>
      <c r="BH28" s="385"/>
      <c r="BI28" s="385"/>
      <c r="BJ28" s="385"/>
      <c r="BK28" s="385"/>
      <c r="BL28" s="385"/>
      <c r="BM28" s="386"/>
      <c r="BN28" s="387">
        <v>370887</v>
      </c>
      <c r="BO28" s="388"/>
      <c r="BP28" s="388"/>
      <c r="BQ28" s="388"/>
      <c r="BR28" s="388"/>
      <c r="BS28" s="388"/>
      <c r="BT28" s="388"/>
      <c r="BU28" s="389"/>
      <c r="BV28" s="387">
        <v>474319</v>
      </c>
      <c r="BW28" s="388"/>
      <c r="BX28" s="388"/>
      <c r="BY28" s="388"/>
      <c r="BZ28" s="388"/>
      <c r="CA28" s="388"/>
      <c r="CB28" s="388"/>
      <c r="CC28" s="389"/>
      <c r="CD28" s="152"/>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c r="DJ28" s="137"/>
      <c r="DK28" s="137"/>
      <c r="DL28" s="137"/>
      <c r="DM28" s="137"/>
      <c r="DN28" s="137"/>
      <c r="DO28" s="137"/>
    </row>
    <row r="29" spans="1:119" ht="18.75" customHeight="1" x14ac:dyDescent="0.15">
      <c r="A29" s="138"/>
      <c r="B29" s="429"/>
      <c r="C29" s="430"/>
      <c r="D29" s="431"/>
      <c r="E29" s="365" t="s">
        <v>168</v>
      </c>
      <c r="F29" s="366"/>
      <c r="G29" s="366"/>
      <c r="H29" s="366"/>
      <c r="I29" s="366"/>
      <c r="J29" s="366"/>
      <c r="K29" s="367"/>
      <c r="L29" s="368">
        <v>16</v>
      </c>
      <c r="M29" s="369"/>
      <c r="N29" s="369"/>
      <c r="O29" s="369"/>
      <c r="P29" s="370"/>
      <c r="Q29" s="368">
        <v>3187</v>
      </c>
      <c r="R29" s="369"/>
      <c r="S29" s="369"/>
      <c r="T29" s="369"/>
      <c r="U29" s="369"/>
      <c r="V29" s="370"/>
      <c r="W29" s="440"/>
      <c r="X29" s="441"/>
      <c r="Y29" s="442"/>
      <c r="Z29" s="365" t="s">
        <v>169</v>
      </c>
      <c r="AA29" s="366"/>
      <c r="AB29" s="366"/>
      <c r="AC29" s="366"/>
      <c r="AD29" s="366"/>
      <c r="AE29" s="366"/>
      <c r="AF29" s="366"/>
      <c r="AG29" s="367"/>
      <c r="AH29" s="368">
        <v>299</v>
      </c>
      <c r="AI29" s="369"/>
      <c r="AJ29" s="369"/>
      <c r="AK29" s="369"/>
      <c r="AL29" s="370"/>
      <c r="AM29" s="368">
        <v>895560</v>
      </c>
      <c r="AN29" s="369"/>
      <c r="AO29" s="369"/>
      <c r="AP29" s="369"/>
      <c r="AQ29" s="369"/>
      <c r="AR29" s="370"/>
      <c r="AS29" s="368">
        <v>2995</v>
      </c>
      <c r="AT29" s="369"/>
      <c r="AU29" s="369"/>
      <c r="AV29" s="369"/>
      <c r="AW29" s="369"/>
      <c r="AX29" s="371"/>
      <c r="AY29" s="378"/>
      <c r="AZ29" s="379"/>
      <c r="BA29" s="379"/>
      <c r="BB29" s="380"/>
      <c r="BC29" s="372" t="s">
        <v>170</v>
      </c>
      <c r="BD29" s="373"/>
      <c r="BE29" s="373"/>
      <c r="BF29" s="373"/>
      <c r="BG29" s="373"/>
      <c r="BH29" s="373"/>
      <c r="BI29" s="373"/>
      <c r="BJ29" s="373"/>
      <c r="BK29" s="373"/>
      <c r="BL29" s="373"/>
      <c r="BM29" s="374"/>
      <c r="BN29" s="392">
        <v>388508</v>
      </c>
      <c r="BO29" s="393"/>
      <c r="BP29" s="393"/>
      <c r="BQ29" s="393"/>
      <c r="BR29" s="393"/>
      <c r="BS29" s="393"/>
      <c r="BT29" s="393"/>
      <c r="BU29" s="394"/>
      <c r="BV29" s="392">
        <v>388408</v>
      </c>
      <c r="BW29" s="393"/>
      <c r="BX29" s="393"/>
      <c r="BY29" s="393"/>
      <c r="BZ29" s="393"/>
      <c r="CA29" s="393"/>
      <c r="CB29" s="393"/>
      <c r="CC29" s="394"/>
      <c r="CD29" s="154"/>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c r="DJ29" s="137"/>
      <c r="DK29" s="137"/>
      <c r="DL29" s="137"/>
      <c r="DM29" s="137"/>
      <c r="DN29" s="137"/>
      <c r="DO29" s="137"/>
    </row>
    <row r="30" spans="1:119" ht="18.75" customHeight="1" thickBot="1" x14ac:dyDescent="0.2">
      <c r="A30" s="138"/>
      <c r="B30" s="432"/>
      <c r="C30" s="433"/>
      <c r="D30" s="434"/>
      <c r="E30" s="347"/>
      <c r="F30" s="348"/>
      <c r="G30" s="348"/>
      <c r="H30" s="348"/>
      <c r="I30" s="348"/>
      <c r="J30" s="348"/>
      <c r="K30" s="349"/>
      <c r="L30" s="350"/>
      <c r="M30" s="351"/>
      <c r="N30" s="351"/>
      <c r="O30" s="351"/>
      <c r="P30" s="352"/>
      <c r="Q30" s="350"/>
      <c r="R30" s="351"/>
      <c r="S30" s="351"/>
      <c r="T30" s="351"/>
      <c r="U30" s="351"/>
      <c r="V30" s="352"/>
      <c r="W30" s="353" t="s">
        <v>171</v>
      </c>
      <c r="X30" s="354"/>
      <c r="Y30" s="354"/>
      <c r="Z30" s="354"/>
      <c r="AA30" s="354"/>
      <c r="AB30" s="354"/>
      <c r="AC30" s="354"/>
      <c r="AD30" s="354"/>
      <c r="AE30" s="354"/>
      <c r="AF30" s="354"/>
      <c r="AG30" s="355"/>
      <c r="AH30" s="356">
        <v>96.7</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172</v>
      </c>
      <c r="BD30" s="360"/>
      <c r="BE30" s="360"/>
      <c r="BF30" s="360"/>
      <c r="BG30" s="360"/>
      <c r="BH30" s="360"/>
      <c r="BI30" s="360"/>
      <c r="BJ30" s="360"/>
      <c r="BK30" s="360"/>
      <c r="BL30" s="360"/>
      <c r="BM30" s="361"/>
      <c r="BN30" s="395">
        <v>2232076</v>
      </c>
      <c r="BO30" s="396"/>
      <c r="BP30" s="396"/>
      <c r="BQ30" s="396"/>
      <c r="BR30" s="396"/>
      <c r="BS30" s="396"/>
      <c r="BT30" s="396"/>
      <c r="BU30" s="397"/>
      <c r="BV30" s="395">
        <v>2391848</v>
      </c>
      <c r="BW30" s="396"/>
      <c r="BX30" s="396"/>
      <c r="BY30" s="396"/>
      <c r="BZ30" s="396"/>
      <c r="CA30" s="396"/>
      <c r="CB30" s="396"/>
      <c r="CC30" s="39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5"/>
      <c r="U34" s="343">
        <f>IF(W34="","",MAX(C34:D43)+1)</f>
        <v>2</v>
      </c>
      <c r="V34" s="343"/>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5"/>
      <c r="AM34" s="343">
        <f>IF(AO34="","",MAX(C34:D43,U34:V43)+1)</f>
        <v>6</v>
      </c>
      <c r="AN34" s="343"/>
      <c r="AO34" s="344" t="str">
        <f>IF('各会計、関係団体の財政状況及び健全化判断比率'!B32="","",'各会計、関係団体の財政状況及び健全化判断比率'!B32)</f>
        <v>水道事業会計</v>
      </c>
      <c r="AP34" s="344"/>
      <c r="AQ34" s="344"/>
      <c r="AR34" s="344"/>
      <c r="AS34" s="344"/>
      <c r="AT34" s="344"/>
      <c r="AU34" s="344"/>
      <c r="AV34" s="344"/>
      <c r="AW34" s="344"/>
      <c r="AX34" s="344"/>
      <c r="AY34" s="344"/>
      <c r="AZ34" s="344"/>
      <c r="BA34" s="344"/>
      <c r="BB34" s="344"/>
      <c r="BC34" s="344"/>
      <c r="BD34" s="165"/>
      <c r="BE34" s="343">
        <f>IF(BG34="","",MAX(C34:D43,U34:V43,AM34:AN43)+1)</f>
        <v>9</v>
      </c>
      <c r="BF34" s="343"/>
      <c r="BG34" s="344" t="str">
        <f>IF('各会計、関係団体の財政状況及び健全化判断比率'!B35="","",'各会計、関係団体の財政状況及び健全化判断比率'!B35)</f>
        <v>港湾整備事業特別会計</v>
      </c>
      <c r="BH34" s="344"/>
      <c r="BI34" s="344"/>
      <c r="BJ34" s="344"/>
      <c r="BK34" s="344"/>
      <c r="BL34" s="344"/>
      <c r="BM34" s="344"/>
      <c r="BN34" s="344"/>
      <c r="BO34" s="344"/>
      <c r="BP34" s="344"/>
      <c r="BQ34" s="344"/>
      <c r="BR34" s="344"/>
      <c r="BS34" s="344"/>
      <c r="BT34" s="344"/>
      <c r="BU34" s="344"/>
      <c r="BV34" s="165"/>
      <c r="BW34" s="343">
        <f>IF(BY34="","",MAX(C34:D43,U34:V43,AM34:AN43,BE34:BF43)+1)</f>
        <v>12</v>
      </c>
      <c r="BX34" s="343"/>
      <c r="BY34" s="344" t="str">
        <f>IF('各会計、関係団体の財政状況及び健全化判断比率'!B68="","",'各会計、関係団体の財政状況及び健全化判断比率'!B68)</f>
        <v>稚内地区消防事務組合</v>
      </c>
      <c r="BZ34" s="344"/>
      <c r="CA34" s="344"/>
      <c r="CB34" s="344"/>
      <c r="CC34" s="344"/>
      <c r="CD34" s="344"/>
      <c r="CE34" s="344"/>
      <c r="CF34" s="344"/>
      <c r="CG34" s="344"/>
      <c r="CH34" s="344"/>
      <c r="CI34" s="344"/>
      <c r="CJ34" s="344"/>
      <c r="CK34" s="344"/>
      <c r="CL34" s="344"/>
      <c r="CM34" s="344"/>
      <c r="CN34" s="165"/>
      <c r="CO34" s="343">
        <f>IF(CQ34="","",MAX(C34:D43,U34:V43,AM34:AN43,BE34:BF43,BW34:BX43)+1)</f>
        <v>13</v>
      </c>
      <c r="CP34" s="343"/>
      <c r="CQ34" s="344" t="str">
        <f>IF('各会計、関係団体の財政状況及び健全化判断比率'!BS7="","",'各会計、関係団体の財政状況及び健全化判断比率'!BS7)</f>
        <v>稚内海員会館</v>
      </c>
      <c r="CR34" s="344"/>
      <c r="CS34" s="344"/>
      <c r="CT34" s="344"/>
      <c r="CU34" s="344"/>
      <c r="CV34" s="344"/>
      <c r="CW34" s="344"/>
      <c r="CX34" s="344"/>
      <c r="CY34" s="344"/>
      <c r="CZ34" s="344"/>
      <c r="DA34" s="344"/>
      <c r="DB34" s="344"/>
      <c r="DC34" s="344"/>
      <c r="DD34" s="344"/>
      <c r="DE34" s="344"/>
      <c r="DF34" s="162"/>
      <c r="DG34" s="342" t="str">
        <f>IF('各会計、関係団体の財政状況及び健全化判断比率'!BR7="","",'各会計、関係団体の財政状況及び健全化判断比率'!BR7)</f>
        <v/>
      </c>
      <c r="DH34" s="342"/>
      <c r="DI34" s="169"/>
      <c r="DJ34" s="137"/>
      <c r="DK34" s="137"/>
      <c r="DL34" s="137"/>
      <c r="DM34" s="137"/>
      <c r="DN34" s="137"/>
      <c r="DO34" s="137"/>
    </row>
    <row r="35" spans="1:119" ht="32.25" customHeight="1" x14ac:dyDescent="0.15">
      <c r="A35" s="138"/>
      <c r="B35" s="164"/>
      <c r="C35" s="343" t="str">
        <f>IF(E35="","",C34+1)</f>
        <v/>
      </c>
      <c r="D35" s="343"/>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5"/>
      <c r="U35" s="343">
        <f>IF(W35="","",U34+1)</f>
        <v>3</v>
      </c>
      <c r="V35" s="343"/>
      <c r="W35" s="344" t="str">
        <f>IF('各会計、関係団体の財政状況及び健全化判断比率'!B29="","",'各会計、関係団体の財政状況及び健全化判断比率'!B29)</f>
        <v>介護保険事業特別会計（保険事業勘定）</v>
      </c>
      <c r="X35" s="344"/>
      <c r="Y35" s="344"/>
      <c r="Z35" s="344"/>
      <c r="AA35" s="344"/>
      <c r="AB35" s="344"/>
      <c r="AC35" s="344"/>
      <c r="AD35" s="344"/>
      <c r="AE35" s="344"/>
      <c r="AF35" s="344"/>
      <c r="AG35" s="344"/>
      <c r="AH35" s="344"/>
      <c r="AI35" s="344"/>
      <c r="AJ35" s="344"/>
      <c r="AK35" s="344"/>
      <c r="AL35" s="165"/>
      <c r="AM35" s="343">
        <f t="shared" ref="AM35:AM43" si="0">IF(AO35="","",AM34+1)</f>
        <v>7</v>
      </c>
      <c r="AN35" s="343"/>
      <c r="AO35" s="344" t="str">
        <f>IF('各会計、関係団体の財政状況及び健全化判断比率'!B33="","",'各会計、関係団体の財政状況及び健全化判断比率'!B33)</f>
        <v>病院事業会計</v>
      </c>
      <c r="AP35" s="344"/>
      <c r="AQ35" s="344"/>
      <c r="AR35" s="344"/>
      <c r="AS35" s="344"/>
      <c r="AT35" s="344"/>
      <c r="AU35" s="344"/>
      <c r="AV35" s="344"/>
      <c r="AW35" s="344"/>
      <c r="AX35" s="344"/>
      <c r="AY35" s="344"/>
      <c r="AZ35" s="344"/>
      <c r="BA35" s="344"/>
      <c r="BB35" s="344"/>
      <c r="BC35" s="344"/>
      <c r="BD35" s="165"/>
      <c r="BE35" s="343">
        <f t="shared" ref="BE35:BE43" si="1">IF(BG35="","",BE34+1)</f>
        <v>10</v>
      </c>
      <c r="BF35" s="343"/>
      <c r="BG35" s="344" t="str">
        <f>IF('各会計、関係団体の財政状況及び健全化判断比率'!B36="","",'各会計、関係団体の財政状況及び健全化判断比率'!B36)</f>
        <v>公設地方卸売市場事業特別会計</v>
      </c>
      <c r="BH35" s="344"/>
      <c r="BI35" s="344"/>
      <c r="BJ35" s="344"/>
      <c r="BK35" s="344"/>
      <c r="BL35" s="344"/>
      <c r="BM35" s="344"/>
      <c r="BN35" s="344"/>
      <c r="BO35" s="344"/>
      <c r="BP35" s="344"/>
      <c r="BQ35" s="344"/>
      <c r="BR35" s="344"/>
      <c r="BS35" s="344"/>
      <c r="BT35" s="344"/>
      <c r="BU35" s="344"/>
      <c r="BV35" s="165"/>
      <c r="BW35" s="343" t="str">
        <f t="shared" ref="BW35:BW43" si="2">IF(BY35="","",BW34+1)</f>
        <v/>
      </c>
      <c r="BX35" s="343"/>
      <c r="BY35" s="344" t="str">
        <f>IF('各会計、関係団体の財政状況及び健全化判断比率'!B69="","",'各会計、関係団体の財政状況及び健全化判断比率'!B69)</f>
        <v/>
      </c>
      <c r="BZ35" s="344"/>
      <c r="CA35" s="344"/>
      <c r="CB35" s="344"/>
      <c r="CC35" s="344"/>
      <c r="CD35" s="344"/>
      <c r="CE35" s="344"/>
      <c r="CF35" s="344"/>
      <c r="CG35" s="344"/>
      <c r="CH35" s="344"/>
      <c r="CI35" s="344"/>
      <c r="CJ35" s="344"/>
      <c r="CK35" s="344"/>
      <c r="CL35" s="344"/>
      <c r="CM35" s="344"/>
      <c r="CN35" s="165"/>
      <c r="CO35" s="343">
        <f t="shared" ref="CO35:CO43" si="3">IF(CQ35="","",CO34+1)</f>
        <v>14</v>
      </c>
      <c r="CP35" s="343"/>
      <c r="CQ35" s="344" t="str">
        <f>IF('各会計、関係団体の財政状況及び健全化判断比率'!BS8="","",'各会計、関係団体の財政状況及び健全化判断比率'!BS8)</f>
        <v>稚内港湾施設</v>
      </c>
      <c r="CR35" s="344"/>
      <c r="CS35" s="344"/>
      <c r="CT35" s="344"/>
      <c r="CU35" s="344"/>
      <c r="CV35" s="344"/>
      <c r="CW35" s="344"/>
      <c r="CX35" s="344"/>
      <c r="CY35" s="344"/>
      <c r="CZ35" s="344"/>
      <c r="DA35" s="344"/>
      <c r="DB35" s="344"/>
      <c r="DC35" s="344"/>
      <c r="DD35" s="344"/>
      <c r="DE35" s="344"/>
      <c r="DF35" s="162"/>
      <c r="DG35" s="342" t="str">
        <f>IF('各会計、関係団体の財政状況及び健全化判断比率'!BR8="","",'各会計、関係団体の財政状況及び健全化判断比率'!BR8)</f>
        <v/>
      </c>
      <c r="DH35" s="342"/>
      <c r="DI35" s="169"/>
      <c r="DJ35" s="137"/>
      <c r="DK35" s="137"/>
      <c r="DL35" s="137"/>
      <c r="DM35" s="137"/>
      <c r="DN35" s="137"/>
      <c r="DO35" s="137"/>
    </row>
    <row r="36" spans="1:119" ht="32.25" customHeight="1" x14ac:dyDescent="0.15">
      <c r="A36" s="138"/>
      <c r="B36" s="164"/>
      <c r="C36" s="343" t="str">
        <f>IF(E36="","",C35+1)</f>
        <v/>
      </c>
      <c r="D36" s="343"/>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5"/>
      <c r="U36" s="343">
        <f t="shared" ref="U36:U43" si="4">IF(W36="","",U35+1)</f>
        <v>4</v>
      </c>
      <c r="V36" s="343"/>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5"/>
      <c r="AM36" s="343">
        <f t="shared" si="0"/>
        <v>8</v>
      </c>
      <c r="AN36" s="343"/>
      <c r="AO36" s="344" t="str">
        <f>IF('各会計、関係団体の財政状況及び健全化判断比率'!B34="","",'各会計、関係団体の財政状況及び健全化判断比率'!B34)</f>
        <v>下水道事業会計</v>
      </c>
      <c r="AP36" s="344"/>
      <c r="AQ36" s="344"/>
      <c r="AR36" s="344"/>
      <c r="AS36" s="344"/>
      <c r="AT36" s="344"/>
      <c r="AU36" s="344"/>
      <c r="AV36" s="344"/>
      <c r="AW36" s="344"/>
      <c r="AX36" s="344"/>
      <c r="AY36" s="344"/>
      <c r="AZ36" s="344"/>
      <c r="BA36" s="344"/>
      <c r="BB36" s="344"/>
      <c r="BC36" s="344"/>
      <c r="BD36" s="165"/>
      <c r="BE36" s="343">
        <f t="shared" si="1"/>
        <v>11</v>
      </c>
      <c r="BF36" s="343"/>
      <c r="BG36" s="344" t="str">
        <f>IF('各会計、関係団体の財政状況及び健全化判断比率'!B37="","",'各会計、関係団体の財政状況及び健全化判断比率'!B37)</f>
        <v>臨港用地造成事業特別会計</v>
      </c>
      <c r="BH36" s="344"/>
      <c r="BI36" s="344"/>
      <c r="BJ36" s="344"/>
      <c r="BK36" s="344"/>
      <c r="BL36" s="344"/>
      <c r="BM36" s="344"/>
      <c r="BN36" s="344"/>
      <c r="BO36" s="344"/>
      <c r="BP36" s="344"/>
      <c r="BQ36" s="344"/>
      <c r="BR36" s="344"/>
      <c r="BS36" s="344"/>
      <c r="BT36" s="344"/>
      <c r="BU36" s="344"/>
      <c r="BV36" s="165"/>
      <c r="BW36" s="343" t="str">
        <f t="shared" si="2"/>
        <v/>
      </c>
      <c r="BX36" s="343"/>
      <c r="BY36" s="344" t="str">
        <f>IF('各会計、関係団体の財政状況及び健全化判断比率'!B70="","",'各会計、関係団体の財政状況及び健全化判断比率'!B70)</f>
        <v/>
      </c>
      <c r="BZ36" s="344"/>
      <c r="CA36" s="344"/>
      <c r="CB36" s="344"/>
      <c r="CC36" s="344"/>
      <c r="CD36" s="344"/>
      <c r="CE36" s="344"/>
      <c r="CF36" s="344"/>
      <c r="CG36" s="344"/>
      <c r="CH36" s="344"/>
      <c r="CI36" s="344"/>
      <c r="CJ36" s="344"/>
      <c r="CK36" s="344"/>
      <c r="CL36" s="344"/>
      <c r="CM36" s="344"/>
      <c r="CN36" s="165"/>
      <c r="CO36" s="343">
        <f t="shared" si="3"/>
        <v>15</v>
      </c>
      <c r="CP36" s="343"/>
      <c r="CQ36" s="344" t="str">
        <f>IF('各会計、関係団体の財政状況及び健全化判断比率'!BS9="","",'各会計、関係団体の財政状況及び健全化判断比率'!BS9)</f>
        <v>稚内振興公社</v>
      </c>
      <c r="CR36" s="344"/>
      <c r="CS36" s="344"/>
      <c r="CT36" s="344"/>
      <c r="CU36" s="344"/>
      <c r="CV36" s="344"/>
      <c r="CW36" s="344"/>
      <c r="CX36" s="344"/>
      <c r="CY36" s="344"/>
      <c r="CZ36" s="344"/>
      <c r="DA36" s="344"/>
      <c r="DB36" s="344"/>
      <c r="DC36" s="344"/>
      <c r="DD36" s="344"/>
      <c r="DE36" s="344"/>
      <c r="DF36" s="162"/>
      <c r="DG36" s="342" t="str">
        <f>IF('各会計、関係団体の財政状況及び健全化判断比率'!BR9="","",'各会計、関係団体の財政状況及び健全化判断比率'!BR9)</f>
        <v/>
      </c>
      <c r="DH36" s="342"/>
      <c r="DI36" s="169"/>
      <c r="DJ36" s="137"/>
      <c r="DK36" s="137"/>
      <c r="DL36" s="137"/>
      <c r="DM36" s="137"/>
      <c r="DN36" s="137"/>
      <c r="DO36" s="137"/>
    </row>
    <row r="37" spans="1:119" ht="32.25" customHeight="1" x14ac:dyDescent="0.15">
      <c r="A37" s="138"/>
      <c r="B37" s="164"/>
      <c r="C37" s="343" t="str">
        <f>IF(E37="","",C36+1)</f>
        <v/>
      </c>
      <c r="D37" s="343"/>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5"/>
      <c r="U37" s="343">
        <f t="shared" si="4"/>
        <v>5</v>
      </c>
      <c r="V37" s="343"/>
      <c r="W37" s="344" t="str">
        <f>IF('各会計、関係団体の財政状況及び健全化判断比率'!B31="","",'各会計、関係団体の財政状況及び健全化判断比率'!B31)</f>
        <v>介護保険事業特別会計（介護サービス事業勘定）</v>
      </c>
      <c r="X37" s="344"/>
      <c r="Y37" s="344"/>
      <c r="Z37" s="344"/>
      <c r="AA37" s="344"/>
      <c r="AB37" s="344"/>
      <c r="AC37" s="344"/>
      <c r="AD37" s="344"/>
      <c r="AE37" s="344"/>
      <c r="AF37" s="344"/>
      <c r="AG37" s="344"/>
      <c r="AH37" s="344"/>
      <c r="AI37" s="344"/>
      <c r="AJ37" s="344"/>
      <c r="AK37" s="344"/>
      <c r="AL37" s="165"/>
      <c r="AM37" s="343" t="str">
        <f t="shared" si="0"/>
        <v/>
      </c>
      <c r="AN37" s="343"/>
      <c r="AO37" s="344"/>
      <c r="AP37" s="344"/>
      <c r="AQ37" s="344"/>
      <c r="AR37" s="344"/>
      <c r="AS37" s="344"/>
      <c r="AT37" s="344"/>
      <c r="AU37" s="344"/>
      <c r="AV37" s="344"/>
      <c r="AW37" s="344"/>
      <c r="AX37" s="344"/>
      <c r="AY37" s="344"/>
      <c r="AZ37" s="344"/>
      <c r="BA37" s="344"/>
      <c r="BB37" s="344"/>
      <c r="BC37" s="344"/>
      <c r="BD37" s="165"/>
      <c r="BE37" s="343" t="str">
        <f t="shared" si="1"/>
        <v/>
      </c>
      <c r="BF37" s="343"/>
      <c r="BG37" s="344"/>
      <c r="BH37" s="344"/>
      <c r="BI37" s="344"/>
      <c r="BJ37" s="344"/>
      <c r="BK37" s="344"/>
      <c r="BL37" s="344"/>
      <c r="BM37" s="344"/>
      <c r="BN37" s="344"/>
      <c r="BO37" s="344"/>
      <c r="BP37" s="344"/>
      <c r="BQ37" s="344"/>
      <c r="BR37" s="344"/>
      <c r="BS37" s="344"/>
      <c r="BT37" s="344"/>
      <c r="BU37" s="344"/>
      <c r="BV37" s="165"/>
      <c r="BW37" s="343" t="str">
        <f t="shared" si="2"/>
        <v/>
      </c>
      <c r="BX37" s="343"/>
      <c r="BY37" s="344" t="str">
        <f>IF('各会計、関係団体の財政状況及び健全化判断比率'!B71="","",'各会計、関係団体の財政状況及び健全化判断比率'!B71)</f>
        <v/>
      </c>
      <c r="BZ37" s="344"/>
      <c r="CA37" s="344"/>
      <c r="CB37" s="344"/>
      <c r="CC37" s="344"/>
      <c r="CD37" s="344"/>
      <c r="CE37" s="344"/>
      <c r="CF37" s="344"/>
      <c r="CG37" s="344"/>
      <c r="CH37" s="344"/>
      <c r="CI37" s="344"/>
      <c r="CJ37" s="344"/>
      <c r="CK37" s="344"/>
      <c r="CL37" s="344"/>
      <c r="CM37" s="344"/>
      <c r="CN37" s="165"/>
      <c r="CO37" s="343">
        <f t="shared" si="3"/>
        <v>16</v>
      </c>
      <c r="CP37" s="343"/>
      <c r="CQ37" s="344" t="str">
        <f>IF('各会計、関係団体の財政状況及び健全化判断比率'!BS10="","",'各会計、関係団体の財政状況及び健全化判断比率'!BS10)</f>
        <v>稚内衛生公社</v>
      </c>
      <c r="CR37" s="344"/>
      <c r="CS37" s="344"/>
      <c r="CT37" s="344"/>
      <c r="CU37" s="344"/>
      <c r="CV37" s="344"/>
      <c r="CW37" s="344"/>
      <c r="CX37" s="344"/>
      <c r="CY37" s="344"/>
      <c r="CZ37" s="344"/>
      <c r="DA37" s="344"/>
      <c r="DB37" s="344"/>
      <c r="DC37" s="344"/>
      <c r="DD37" s="344"/>
      <c r="DE37" s="344"/>
      <c r="DF37" s="162"/>
      <c r="DG37" s="342" t="str">
        <f>IF('各会計、関係団体の財政状況及び健全化判断比率'!BR10="","",'各会計、関係団体の財政状況及び健全化判断比率'!BR10)</f>
        <v/>
      </c>
      <c r="DH37" s="342"/>
      <c r="DI37" s="169"/>
      <c r="DJ37" s="137"/>
      <c r="DK37" s="137"/>
      <c r="DL37" s="137"/>
      <c r="DM37" s="137"/>
      <c r="DN37" s="137"/>
      <c r="DO37" s="137"/>
    </row>
    <row r="38" spans="1:119" ht="32.25" customHeight="1" x14ac:dyDescent="0.15">
      <c r="A38" s="138"/>
      <c r="B38" s="164"/>
      <c r="C38" s="343" t="str">
        <f t="shared" ref="C38:C43" si="5">IF(E38="","",C37+1)</f>
        <v/>
      </c>
      <c r="D38" s="343"/>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5"/>
      <c r="U38" s="343" t="str">
        <f t="shared" si="4"/>
        <v/>
      </c>
      <c r="V38" s="343"/>
      <c r="W38" s="344"/>
      <c r="X38" s="344"/>
      <c r="Y38" s="344"/>
      <c r="Z38" s="344"/>
      <c r="AA38" s="344"/>
      <c r="AB38" s="344"/>
      <c r="AC38" s="344"/>
      <c r="AD38" s="344"/>
      <c r="AE38" s="344"/>
      <c r="AF38" s="344"/>
      <c r="AG38" s="344"/>
      <c r="AH38" s="344"/>
      <c r="AI38" s="344"/>
      <c r="AJ38" s="344"/>
      <c r="AK38" s="344"/>
      <c r="AL38" s="165"/>
      <c r="AM38" s="343" t="str">
        <f t="shared" si="0"/>
        <v/>
      </c>
      <c r="AN38" s="343"/>
      <c r="AO38" s="344"/>
      <c r="AP38" s="344"/>
      <c r="AQ38" s="344"/>
      <c r="AR38" s="344"/>
      <c r="AS38" s="344"/>
      <c r="AT38" s="344"/>
      <c r="AU38" s="344"/>
      <c r="AV38" s="344"/>
      <c r="AW38" s="344"/>
      <c r="AX38" s="344"/>
      <c r="AY38" s="344"/>
      <c r="AZ38" s="344"/>
      <c r="BA38" s="344"/>
      <c r="BB38" s="344"/>
      <c r="BC38" s="344"/>
      <c r="BD38" s="165"/>
      <c r="BE38" s="343" t="str">
        <f t="shared" si="1"/>
        <v/>
      </c>
      <c r="BF38" s="343"/>
      <c r="BG38" s="344"/>
      <c r="BH38" s="344"/>
      <c r="BI38" s="344"/>
      <c r="BJ38" s="344"/>
      <c r="BK38" s="344"/>
      <c r="BL38" s="344"/>
      <c r="BM38" s="344"/>
      <c r="BN38" s="344"/>
      <c r="BO38" s="344"/>
      <c r="BP38" s="344"/>
      <c r="BQ38" s="344"/>
      <c r="BR38" s="344"/>
      <c r="BS38" s="344"/>
      <c r="BT38" s="344"/>
      <c r="BU38" s="344"/>
      <c r="BV38" s="165"/>
      <c r="BW38" s="343" t="str">
        <f t="shared" si="2"/>
        <v/>
      </c>
      <c r="BX38" s="343"/>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5"/>
      <c r="CO38" s="343">
        <f t="shared" si="3"/>
        <v>17</v>
      </c>
      <c r="CP38" s="343"/>
      <c r="CQ38" s="344" t="str">
        <f>IF('各会計、関係団体の財政状況及び健全化判断比率'!BS11="","",'各会計、関係団体の財政状況及び健全化判断比率'!BS11)</f>
        <v>稚内空港ビル</v>
      </c>
      <c r="CR38" s="344"/>
      <c r="CS38" s="344"/>
      <c r="CT38" s="344"/>
      <c r="CU38" s="344"/>
      <c r="CV38" s="344"/>
      <c r="CW38" s="344"/>
      <c r="CX38" s="344"/>
      <c r="CY38" s="344"/>
      <c r="CZ38" s="344"/>
      <c r="DA38" s="344"/>
      <c r="DB38" s="344"/>
      <c r="DC38" s="344"/>
      <c r="DD38" s="344"/>
      <c r="DE38" s="344"/>
      <c r="DF38" s="162"/>
      <c r="DG38" s="342" t="str">
        <f>IF('各会計、関係団体の財政状況及び健全化判断比率'!BR11="","",'各会計、関係団体の財政状況及び健全化判断比率'!BR11)</f>
        <v/>
      </c>
      <c r="DH38" s="342"/>
      <c r="DI38" s="169"/>
      <c r="DJ38" s="137"/>
      <c r="DK38" s="137"/>
      <c r="DL38" s="137"/>
      <c r="DM38" s="137"/>
      <c r="DN38" s="137"/>
      <c r="DO38" s="137"/>
    </row>
    <row r="39" spans="1:119" ht="32.25" customHeight="1" x14ac:dyDescent="0.15">
      <c r="A39" s="138"/>
      <c r="B39" s="164"/>
      <c r="C39" s="343" t="str">
        <f t="shared" si="5"/>
        <v/>
      </c>
      <c r="D39" s="343"/>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5"/>
      <c r="U39" s="343" t="str">
        <f t="shared" si="4"/>
        <v/>
      </c>
      <c r="V39" s="343"/>
      <c r="W39" s="344"/>
      <c r="X39" s="344"/>
      <c r="Y39" s="344"/>
      <c r="Z39" s="344"/>
      <c r="AA39" s="344"/>
      <c r="AB39" s="344"/>
      <c r="AC39" s="344"/>
      <c r="AD39" s="344"/>
      <c r="AE39" s="344"/>
      <c r="AF39" s="344"/>
      <c r="AG39" s="344"/>
      <c r="AH39" s="344"/>
      <c r="AI39" s="344"/>
      <c r="AJ39" s="344"/>
      <c r="AK39" s="344"/>
      <c r="AL39" s="165"/>
      <c r="AM39" s="343" t="str">
        <f t="shared" si="0"/>
        <v/>
      </c>
      <c r="AN39" s="343"/>
      <c r="AO39" s="344"/>
      <c r="AP39" s="344"/>
      <c r="AQ39" s="344"/>
      <c r="AR39" s="344"/>
      <c r="AS39" s="344"/>
      <c r="AT39" s="344"/>
      <c r="AU39" s="344"/>
      <c r="AV39" s="344"/>
      <c r="AW39" s="344"/>
      <c r="AX39" s="344"/>
      <c r="AY39" s="344"/>
      <c r="AZ39" s="344"/>
      <c r="BA39" s="344"/>
      <c r="BB39" s="344"/>
      <c r="BC39" s="344"/>
      <c r="BD39" s="165"/>
      <c r="BE39" s="343" t="str">
        <f t="shared" si="1"/>
        <v/>
      </c>
      <c r="BF39" s="343"/>
      <c r="BG39" s="344"/>
      <c r="BH39" s="344"/>
      <c r="BI39" s="344"/>
      <c r="BJ39" s="344"/>
      <c r="BK39" s="344"/>
      <c r="BL39" s="344"/>
      <c r="BM39" s="344"/>
      <c r="BN39" s="344"/>
      <c r="BO39" s="344"/>
      <c r="BP39" s="344"/>
      <c r="BQ39" s="344"/>
      <c r="BR39" s="344"/>
      <c r="BS39" s="344"/>
      <c r="BT39" s="344"/>
      <c r="BU39" s="344"/>
      <c r="BV39" s="165"/>
      <c r="BW39" s="343" t="str">
        <f t="shared" si="2"/>
        <v/>
      </c>
      <c r="BX39" s="343"/>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5"/>
      <c r="CO39" s="343">
        <f t="shared" si="3"/>
        <v>18</v>
      </c>
      <c r="CP39" s="343"/>
      <c r="CQ39" s="344" t="str">
        <f>IF('各会計、関係団体の財政状況及び健全化判断比率'!BS12="","",'各会計、関係団体の財政状況及び健全化判断比率'!BS12)</f>
        <v>まちづくり稚内</v>
      </c>
      <c r="CR39" s="344"/>
      <c r="CS39" s="344"/>
      <c r="CT39" s="344"/>
      <c r="CU39" s="344"/>
      <c r="CV39" s="344"/>
      <c r="CW39" s="344"/>
      <c r="CX39" s="344"/>
      <c r="CY39" s="344"/>
      <c r="CZ39" s="344"/>
      <c r="DA39" s="344"/>
      <c r="DB39" s="344"/>
      <c r="DC39" s="344"/>
      <c r="DD39" s="344"/>
      <c r="DE39" s="344"/>
      <c r="DF39" s="162"/>
      <c r="DG39" s="342" t="str">
        <f>IF('各会計、関係団体の財政状況及び健全化判断比率'!BR12="","",'各会計、関係団体の財政状況及び健全化判断比率'!BR12)</f>
        <v/>
      </c>
      <c r="DH39" s="342"/>
      <c r="DI39" s="169"/>
      <c r="DJ39" s="137"/>
      <c r="DK39" s="137"/>
      <c r="DL39" s="137"/>
      <c r="DM39" s="137"/>
      <c r="DN39" s="137"/>
      <c r="DO39" s="137"/>
    </row>
    <row r="40" spans="1:119" ht="32.25" customHeight="1" x14ac:dyDescent="0.15">
      <c r="A40" s="138"/>
      <c r="B40" s="164"/>
      <c r="C40" s="343" t="str">
        <f t="shared" si="5"/>
        <v/>
      </c>
      <c r="D40" s="343"/>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5"/>
      <c r="U40" s="343" t="str">
        <f t="shared" si="4"/>
        <v/>
      </c>
      <c r="V40" s="343"/>
      <c r="W40" s="344"/>
      <c r="X40" s="344"/>
      <c r="Y40" s="344"/>
      <c r="Z40" s="344"/>
      <c r="AA40" s="344"/>
      <c r="AB40" s="344"/>
      <c r="AC40" s="344"/>
      <c r="AD40" s="344"/>
      <c r="AE40" s="344"/>
      <c r="AF40" s="344"/>
      <c r="AG40" s="344"/>
      <c r="AH40" s="344"/>
      <c r="AI40" s="344"/>
      <c r="AJ40" s="344"/>
      <c r="AK40" s="344"/>
      <c r="AL40" s="165"/>
      <c r="AM40" s="343" t="str">
        <f t="shared" si="0"/>
        <v/>
      </c>
      <c r="AN40" s="343"/>
      <c r="AO40" s="344"/>
      <c r="AP40" s="344"/>
      <c r="AQ40" s="344"/>
      <c r="AR40" s="344"/>
      <c r="AS40" s="344"/>
      <c r="AT40" s="344"/>
      <c r="AU40" s="344"/>
      <c r="AV40" s="344"/>
      <c r="AW40" s="344"/>
      <c r="AX40" s="344"/>
      <c r="AY40" s="344"/>
      <c r="AZ40" s="344"/>
      <c r="BA40" s="344"/>
      <c r="BB40" s="344"/>
      <c r="BC40" s="344"/>
      <c r="BD40" s="165"/>
      <c r="BE40" s="343" t="str">
        <f t="shared" si="1"/>
        <v/>
      </c>
      <c r="BF40" s="343"/>
      <c r="BG40" s="344"/>
      <c r="BH40" s="344"/>
      <c r="BI40" s="344"/>
      <c r="BJ40" s="344"/>
      <c r="BK40" s="344"/>
      <c r="BL40" s="344"/>
      <c r="BM40" s="344"/>
      <c r="BN40" s="344"/>
      <c r="BO40" s="344"/>
      <c r="BP40" s="344"/>
      <c r="BQ40" s="344"/>
      <c r="BR40" s="344"/>
      <c r="BS40" s="344"/>
      <c r="BT40" s="344"/>
      <c r="BU40" s="344"/>
      <c r="BV40" s="165"/>
      <c r="BW40" s="343" t="str">
        <f t="shared" si="2"/>
        <v/>
      </c>
      <c r="BX40" s="343"/>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5"/>
      <c r="CO40" s="343" t="str">
        <f t="shared" si="3"/>
        <v/>
      </c>
      <c r="CP40" s="343"/>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2"/>
      <c r="DG40" s="342" t="str">
        <f>IF('各会計、関係団体の財政状況及び健全化判断比率'!BR13="","",'各会計、関係団体の財政状況及び健全化判断比率'!BR13)</f>
        <v/>
      </c>
      <c r="DH40" s="342"/>
      <c r="DI40" s="169"/>
      <c r="DJ40" s="137"/>
      <c r="DK40" s="137"/>
      <c r="DL40" s="137"/>
      <c r="DM40" s="137"/>
      <c r="DN40" s="137"/>
      <c r="DO40" s="137"/>
    </row>
    <row r="41" spans="1:119" ht="32.25" customHeight="1" x14ac:dyDescent="0.15">
      <c r="A41" s="138"/>
      <c r="B41" s="164"/>
      <c r="C41" s="343" t="str">
        <f t="shared" si="5"/>
        <v/>
      </c>
      <c r="D41" s="343"/>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5"/>
      <c r="U41" s="343" t="str">
        <f t="shared" si="4"/>
        <v/>
      </c>
      <c r="V41" s="343"/>
      <c r="W41" s="344"/>
      <c r="X41" s="344"/>
      <c r="Y41" s="344"/>
      <c r="Z41" s="344"/>
      <c r="AA41" s="344"/>
      <c r="AB41" s="344"/>
      <c r="AC41" s="344"/>
      <c r="AD41" s="344"/>
      <c r="AE41" s="344"/>
      <c r="AF41" s="344"/>
      <c r="AG41" s="344"/>
      <c r="AH41" s="344"/>
      <c r="AI41" s="344"/>
      <c r="AJ41" s="344"/>
      <c r="AK41" s="344"/>
      <c r="AL41" s="165"/>
      <c r="AM41" s="343" t="str">
        <f t="shared" si="0"/>
        <v/>
      </c>
      <c r="AN41" s="343"/>
      <c r="AO41" s="344"/>
      <c r="AP41" s="344"/>
      <c r="AQ41" s="344"/>
      <c r="AR41" s="344"/>
      <c r="AS41" s="344"/>
      <c r="AT41" s="344"/>
      <c r="AU41" s="344"/>
      <c r="AV41" s="344"/>
      <c r="AW41" s="344"/>
      <c r="AX41" s="344"/>
      <c r="AY41" s="344"/>
      <c r="AZ41" s="344"/>
      <c r="BA41" s="344"/>
      <c r="BB41" s="344"/>
      <c r="BC41" s="344"/>
      <c r="BD41" s="165"/>
      <c r="BE41" s="343" t="str">
        <f t="shared" si="1"/>
        <v/>
      </c>
      <c r="BF41" s="343"/>
      <c r="BG41" s="344"/>
      <c r="BH41" s="344"/>
      <c r="BI41" s="344"/>
      <c r="BJ41" s="344"/>
      <c r="BK41" s="344"/>
      <c r="BL41" s="344"/>
      <c r="BM41" s="344"/>
      <c r="BN41" s="344"/>
      <c r="BO41" s="344"/>
      <c r="BP41" s="344"/>
      <c r="BQ41" s="344"/>
      <c r="BR41" s="344"/>
      <c r="BS41" s="344"/>
      <c r="BT41" s="344"/>
      <c r="BU41" s="344"/>
      <c r="BV41" s="165"/>
      <c r="BW41" s="343" t="str">
        <f t="shared" si="2"/>
        <v/>
      </c>
      <c r="BX41" s="343"/>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5"/>
      <c r="CO41" s="343" t="str">
        <f t="shared" si="3"/>
        <v/>
      </c>
      <c r="CP41" s="343"/>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2"/>
      <c r="DG41" s="342" t="str">
        <f>IF('各会計、関係団体の財政状況及び健全化判断比率'!BR14="","",'各会計、関係団体の財政状況及び健全化判断比率'!BR14)</f>
        <v/>
      </c>
      <c r="DH41" s="342"/>
      <c r="DI41" s="169"/>
      <c r="DJ41" s="137"/>
      <c r="DK41" s="137"/>
      <c r="DL41" s="137"/>
      <c r="DM41" s="137"/>
      <c r="DN41" s="137"/>
      <c r="DO41" s="137"/>
    </row>
    <row r="42" spans="1:119" ht="32.25" customHeight="1" x14ac:dyDescent="0.15">
      <c r="A42" s="137"/>
      <c r="B42" s="164"/>
      <c r="C42" s="343" t="str">
        <f t="shared" si="5"/>
        <v/>
      </c>
      <c r="D42" s="343"/>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5"/>
      <c r="U42" s="343" t="str">
        <f t="shared" si="4"/>
        <v/>
      </c>
      <c r="V42" s="343"/>
      <c r="W42" s="344"/>
      <c r="X42" s="344"/>
      <c r="Y42" s="344"/>
      <c r="Z42" s="344"/>
      <c r="AA42" s="344"/>
      <c r="AB42" s="344"/>
      <c r="AC42" s="344"/>
      <c r="AD42" s="344"/>
      <c r="AE42" s="344"/>
      <c r="AF42" s="344"/>
      <c r="AG42" s="344"/>
      <c r="AH42" s="344"/>
      <c r="AI42" s="344"/>
      <c r="AJ42" s="344"/>
      <c r="AK42" s="344"/>
      <c r="AL42" s="165"/>
      <c r="AM42" s="343" t="str">
        <f t="shared" si="0"/>
        <v/>
      </c>
      <c r="AN42" s="343"/>
      <c r="AO42" s="344"/>
      <c r="AP42" s="344"/>
      <c r="AQ42" s="344"/>
      <c r="AR42" s="344"/>
      <c r="AS42" s="344"/>
      <c r="AT42" s="344"/>
      <c r="AU42" s="344"/>
      <c r="AV42" s="344"/>
      <c r="AW42" s="344"/>
      <c r="AX42" s="344"/>
      <c r="AY42" s="344"/>
      <c r="AZ42" s="344"/>
      <c r="BA42" s="344"/>
      <c r="BB42" s="344"/>
      <c r="BC42" s="344"/>
      <c r="BD42" s="165"/>
      <c r="BE42" s="343" t="str">
        <f t="shared" si="1"/>
        <v/>
      </c>
      <c r="BF42" s="343"/>
      <c r="BG42" s="344"/>
      <c r="BH42" s="344"/>
      <c r="BI42" s="344"/>
      <c r="BJ42" s="344"/>
      <c r="BK42" s="344"/>
      <c r="BL42" s="344"/>
      <c r="BM42" s="344"/>
      <c r="BN42" s="344"/>
      <c r="BO42" s="344"/>
      <c r="BP42" s="344"/>
      <c r="BQ42" s="344"/>
      <c r="BR42" s="344"/>
      <c r="BS42" s="344"/>
      <c r="BT42" s="344"/>
      <c r="BU42" s="344"/>
      <c r="BV42" s="165"/>
      <c r="BW42" s="343" t="str">
        <f t="shared" si="2"/>
        <v/>
      </c>
      <c r="BX42" s="343"/>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5"/>
      <c r="CO42" s="343" t="str">
        <f t="shared" si="3"/>
        <v/>
      </c>
      <c r="CP42" s="343"/>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2"/>
      <c r="DG42" s="342" t="str">
        <f>IF('各会計、関係団体の財政状況及び健全化判断比率'!BR15="","",'各会計、関係団体の財政状況及び健全化判断比率'!BR15)</f>
        <v/>
      </c>
      <c r="DH42" s="342"/>
      <c r="DI42" s="169"/>
      <c r="DJ42" s="137"/>
      <c r="DK42" s="137"/>
      <c r="DL42" s="137"/>
      <c r="DM42" s="137"/>
      <c r="DN42" s="137"/>
      <c r="DO42" s="137"/>
    </row>
    <row r="43" spans="1:119" ht="32.25" customHeight="1" x14ac:dyDescent="0.15">
      <c r="A43" s="137"/>
      <c r="B43" s="164"/>
      <c r="C43" s="343" t="str">
        <f t="shared" si="5"/>
        <v/>
      </c>
      <c r="D43" s="343"/>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5"/>
      <c r="U43" s="343" t="str">
        <f t="shared" si="4"/>
        <v/>
      </c>
      <c r="V43" s="343"/>
      <c r="W43" s="344"/>
      <c r="X43" s="344"/>
      <c r="Y43" s="344"/>
      <c r="Z43" s="344"/>
      <c r="AA43" s="344"/>
      <c r="AB43" s="344"/>
      <c r="AC43" s="344"/>
      <c r="AD43" s="344"/>
      <c r="AE43" s="344"/>
      <c r="AF43" s="344"/>
      <c r="AG43" s="344"/>
      <c r="AH43" s="344"/>
      <c r="AI43" s="344"/>
      <c r="AJ43" s="344"/>
      <c r="AK43" s="344"/>
      <c r="AL43" s="165"/>
      <c r="AM43" s="343" t="str">
        <f t="shared" si="0"/>
        <v/>
      </c>
      <c r="AN43" s="343"/>
      <c r="AO43" s="344"/>
      <c r="AP43" s="344"/>
      <c r="AQ43" s="344"/>
      <c r="AR43" s="344"/>
      <c r="AS43" s="344"/>
      <c r="AT43" s="344"/>
      <c r="AU43" s="344"/>
      <c r="AV43" s="344"/>
      <c r="AW43" s="344"/>
      <c r="AX43" s="344"/>
      <c r="AY43" s="344"/>
      <c r="AZ43" s="344"/>
      <c r="BA43" s="344"/>
      <c r="BB43" s="344"/>
      <c r="BC43" s="344"/>
      <c r="BD43" s="165"/>
      <c r="BE43" s="343" t="str">
        <f t="shared" si="1"/>
        <v/>
      </c>
      <c r="BF43" s="343"/>
      <c r="BG43" s="344"/>
      <c r="BH43" s="344"/>
      <c r="BI43" s="344"/>
      <c r="BJ43" s="344"/>
      <c r="BK43" s="344"/>
      <c r="BL43" s="344"/>
      <c r="BM43" s="344"/>
      <c r="BN43" s="344"/>
      <c r="BO43" s="344"/>
      <c r="BP43" s="344"/>
      <c r="BQ43" s="344"/>
      <c r="BR43" s="344"/>
      <c r="BS43" s="344"/>
      <c r="BT43" s="344"/>
      <c r="BU43" s="344"/>
      <c r="BV43" s="165"/>
      <c r="BW43" s="343" t="str">
        <f t="shared" si="2"/>
        <v/>
      </c>
      <c r="BX43" s="343"/>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5"/>
      <c r="CO43" s="343" t="str">
        <f t="shared" si="3"/>
        <v/>
      </c>
      <c r="CP43" s="343"/>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2"/>
      <c r="DG43" s="342" t="str">
        <f>IF('各会計、関係団体の財政状況及び健全化判断比率'!BR16="","",'各会計、関係団体の財政状況及び健全化判断比率'!BR16)</f>
        <v/>
      </c>
      <c r="DH43" s="342"/>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28854</v>
      </c>
      <c r="J41" s="83">
        <v>29653</v>
      </c>
      <c r="K41" s="83">
        <v>28133</v>
      </c>
      <c r="L41" s="83">
        <v>28175</v>
      </c>
      <c r="M41" s="84">
        <v>27266</v>
      </c>
    </row>
    <row r="42" spans="2:13" ht="27.75" customHeight="1" x14ac:dyDescent="0.15">
      <c r="B42" s="1171"/>
      <c r="C42" s="1172"/>
      <c r="D42" s="85"/>
      <c r="E42" s="1175" t="s">
        <v>26</v>
      </c>
      <c r="F42" s="1175"/>
      <c r="G42" s="1175"/>
      <c r="H42" s="1176"/>
      <c r="I42" s="86">
        <v>1873</v>
      </c>
      <c r="J42" s="87">
        <v>2055</v>
      </c>
      <c r="K42" s="87">
        <v>1832</v>
      </c>
      <c r="L42" s="87">
        <v>1603</v>
      </c>
      <c r="M42" s="88">
        <v>1370</v>
      </c>
    </row>
    <row r="43" spans="2:13" ht="27.75" customHeight="1" x14ac:dyDescent="0.15">
      <c r="B43" s="1171"/>
      <c r="C43" s="1172"/>
      <c r="D43" s="85"/>
      <c r="E43" s="1175" t="s">
        <v>27</v>
      </c>
      <c r="F43" s="1175"/>
      <c r="G43" s="1175"/>
      <c r="H43" s="1176"/>
      <c r="I43" s="86">
        <v>7114</v>
      </c>
      <c r="J43" s="87">
        <v>6656</v>
      </c>
      <c r="K43" s="87">
        <v>6341</v>
      </c>
      <c r="L43" s="87">
        <v>5910</v>
      </c>
      <c r="M43" s="88">
        <v>5013</v>
      </c>
    </row>
    <row r="44" spans="2:13" ht="27.75" customHeight="1" x14ac:dyDescent="0.15">
      <c r="B44" s="1171"/>
      <c r="C44" s="1172"/>
      <c r="D44" s="85"/>
      <c r="E44" s="1175" t="s">
        <v>28</v>
      </c>
      <c r="F44" s="1175"/>
      <c r="G44" s="1175"/>
      <c r="H44" s="1176"/>
      <c r="I44" s="86">
        <v>436</v>
      </c>
      <c r="J44" s="87">
        <v>404</v>
      </c>
      <c r="K44" s="87">
        <v>371</v>
      </c>
      <c r="L44" s="87">
        <v>338</v>
      </c>
      <c r="M44" s="88">
        <v>306</v>
      </c>
    </row>
    <row r="45" spans="2:13" ht="27.75" customHeight="1" x14ac:dyDescent="0.15">
      <c r="B45" s="1171"/>
      <c r="C45" s="1172"/>
      <c r="D45" s="85"/>
      <c r="E45" s="1175" t="s">
        <v>29</v>
      </c>
      <c r="F45" s="1175"/>
      <c r="G45" s="1175"/>
      <c r="H45" s="1176"/>
      <c r="I45" s="86">
        <v>4160</v>
      </c>
      <c r="J45" s="87">
        <v>3928</v>
      </c>
      <c r="K45" s="87">
        <v>3564</v>
      </c>
      <c r="L45" s="87">
        <v>3240</v>
      </c>
      <c r="M45" s="88">
        <v>2909</v>
      </c>
    </row>
    <row r="46" spans="2:13" ht="27.75" customHeight="1" x14ac:dyDescent="0.15">
      <c r="B46" s="1171"/>
      <c r="C46" s="1172"/>
      <c r="D46" s="85"/>
      <c r="E46" s="1175" t="s">
        <v>30</v>
      </c>
      <c r="F46" s="1175"/>
      <c r="G46" s="1175"/>
      <c r="H46" s="1176"/>
      <c r="I46" s="86">
        <v>108</v>
      </c>
      <c r="J46" s="87">
        <v>102</v>
      </c>
      <c r="K46" s="87">
        <v>98</v>
      </c>
      <c r="L46" s="87">
        <v>99</v>
      </c>
      <c r="M46" s="88">
        <v>104</v>
      </c>
    </row>
    <row r="47" spans="2:13" ht="27.75" customHeight="1" x14ac:dyDescent="0.15">
      <c r="B47" s="1171"/>
      <c r="C47" s="1172"/>
      <c r="D47" s="85"/>
      <c r="E47" s="1175" t="s">
        <v>31</v>
      </c>
      <c r="F47" s="1175"/>
      <c r="G47" s="1175"/>
      <c r="H47" s="1176"/>
      <c r="I47" s="86" t="s">
        <v>478</v>
      </c>
      <c r="J47" s="87" t="s">
        <v>478</v>
      </c>
      <c r="K47" s="87" t="s">
        <v>478</v>
      </c>
      <c r="L47" s="87" t="s">
        <v>478</v>
      </c>
      <c r="M47" s="88" t="s">
        <v>478</v>
      </c>
    </row>
    <row r="48" spans="2:13" ht="27.75" customHeight="1" x14ac:dyDescent="0.15">
      <c r="B48" s="1173"/>
      <c r="C48" s="1174"/>
      <c r="D48" s="85"/>
      <c r="E48" s="1175" t="s">
        <v>32</v>
      </c>
      <c r="F48" s="1175"/>
      <c r="G48" s="1175"/>
      <c r="H48" s="1176"/>
      <c r="I48" s="86" t="s">
        <v>478</v>
      </c>
      <c r="J48" s="87" t="s">
        <v>478</v>
      </c>
      <c r="K48" s="87" t="s">
        <v>478</v>
      </c>
      <c r="L48" s="87" t="s">
        <v>478</v>
      </c>
      <c r="M48" s="88" t="s">
        <v>478</v>
      </c>
    </row>
    <row r="49" spans="2:13" ht="27.75" customHeight="1" x14ac:dyDescent="0.15">
      <c r="B49" s="1169" t="s">
        <v>33</v>
      </c>
      <c r="C49" s="1170"/>
      <c r="D49" s="89"/>
      <c r="E49" s="1175" t="s">
        <v>34</v>
      </c>
      <c r="F49" s="1175"/>
      <c r="G49" s="1175"/>
      <c r="H49" s="1176"/>
      <c r="I49" s="86">
        <v>3526</v>
      </c>
      <c r="J49" s="87">
        <v>3085</v>
      </c>
      <c r="K49" s="87">
        <v>3118</v>
      </c>
      <c r="L49" s="87">
        <v>3316</v>
      </c>
      <c r="M49" s="88">
        <v>3388</v>
      </c>
    </row>
    <row r="50" spans="2:13" ht="27.75" customHeight="1" x14ac:dyDescent="0.15">
      <c r="B50" s="1171"/>
      <c r="C50" s="1172"/>
      <c r="D50" s="85"/>
      <c r="E50" s="1175" t="s">
        <v>35</v>
      </c>
      <c r="F50" s="1175"/>
      <c r="G50" s="1175"/>
      <c r="H50" s="1176"/>
      <c r="I50" s="86">
        <v>5153</v>
      </c>
      <c r="J50" s="87">
        <v>5085</v>
      </c>
      <c r="K50" s="87">
        <v>4133</v>
      </c>
      <c r="L50" s="87">
        <v>3701</v>
      </c>
      <c r="M50" s="88">
        <v>3351</v>
      </c>
    </row>
    <row r="51" spans="2:13" ht="27.75" customHeight="1" x14ac:dyDescent="0.15">
      <c r="B51" s="1173"/>
      <c r="C51" s="1174"/>
      <c r="D51" s="85"/>
      <c r="E51" s="1175" t="s">
        <v>36</v>
      </c>
      <c r="F51" s="1175"/>
      <c r="G51" s="1175"/>
      <c r="H51" s="1176"/>
      <c r="I51" s="86">
        <v>22548</v>
      </c>
      <c r="J51" s="87">
        <v>23656</v>
      </c>
      <c r="K51" s="87">
        <v>23329</v>
      </c>
      <c r="L51" s="87">
        <v>23030</v>
      </c>
      <c r="M51" s="88">
        <v>22528</v>
      </c>
    </row>
    <row r="52" spans="2:13" ht="27.75" customHeight="1" thickBot="1" x14ac:dyDescent="0.2">
      <c r="B52" s="1177" t="s">
        <v>37</v>
      </c>
      <c r="C52" s="1178"/>
      <c r="D52" s="90"/>
      <c r="E52" s="1179" t="s">
        <v>38</v>
      </c>
      <c r="F52" s="1179"/>
      <c r="G52" s="1179"/>
      <c r="H52" s="1180"/>
      <c r="I52" s="91">
        <v>11318</v>
      </c>
      <c r="J52" s="92">
        <v>10972</v>
      </c>
      <c r="K52" s="92">
        <v>9760</v>
      </c>
      <c r="L52" s="92">
        <v>9318</v>
      </c>
      <c r="M52" s="93">
        <v>7702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135475</v>
      </c>
      <c r="E3" s="116"/>
      <c r="F3" s="117">
        <v>78670</v>
      </c>
      <c r="G3" s="118"/>
      <c r="H3" s="119"/>
    </row>
    <row r="4" spans="1:8" x14ac:dyDescent="0.15">
      <c r="A4" s="120"/>
      <c r="B4" s="121"/>
      <c r="C4" s="122"/>
      <c r="D4" s="123">
        <v>44564</v>
      </c>
      <c r="E4" s="124"/>
      <c r="F4" s="125">
        <v>38094</v>
      </c>
      <c r="G4" s="126"/>
      <c r="H4" s="127"/>
    </row>
    <row r="5" spans="1:8" x14ac:dyDescent="0.15">
      <c r="A5" s="108" t="s">
        <v>510</v>
      </c>
      <c r="B5" s="113"/>
      <c r="C5" s="114"/>
      <c r="D5" s="115">
        <v>121566</v>
      </c>
      <c r="E5" s="116"/>
      <c r="F5" s="117">
        <v>67201</v>
      </c>
      <c r="G5" s="118"/>
      <c r="H5" s="119"/>
    </row>
    <row r="6" spans="1:8" x14ac:dyDescent="0.15">
      <c r="A6" s="120"/>
      <c r="B6" s="121"/>
      <c r="C6" s="122"/>
      <c r="D6" s="123">
        <v>48568</v>
      </c>
      <c r="E6" s="124"/>
      <c r="F6" s="125">
        <v>35210</v>
      </c>
      <c r="G6" s="126"/>
      <c r="H6" s="127"/>
    </row>
    <row r="7" spans="1:8" x14ac:dyDescent="0.15">
      <c r="A7" s="108" t="s">
        <v>511</v>
      </c>
      <c r="B7" s="113"/>
      <c r="C7" s="114"/>
      <c r="D7" s="115">
        <v>74990</v>
      </c>
      <c r="E7" s="116"/>
      <c r="F7" s="117">
        <v>75709</v>
      </c>
      <c r="G7" s="118"/>
      <c r="H7" s="119"/>
    </row>
    <row r="8" spans="1:8" x14ac:dyDescent="0.15">
      <c r="A8" s="120"/>
      <c r="B8" s="121"/>
      <c r="C8" s="122"/>
      <c r="D8" s="123">
        <v>42960</v>
      </c>
      <c r="E8" s="124"/>
      <c r="F8" s="125">
        <v>35212</v>
      </c>
      <c r="G8" s="126"/>
      <c r="H8" s="127"/>
    </row>
    <row r="9" spans="1:8" x14ac:dyDescent="0.15">
      <c r="A9" s="108" t="s">
        <v>512</v>
      </c>
      <c r="B9" s="113"/>
      <c r="C9" s="114"/>
      <c r="D9" s="115">
        <v>103383</v>
      </c>
      <c r="E9" s="116"/>
      <c r="F9" s="117">
        <v>90961</v>
      </c>
      <c r="G9" s="118"/>
      <c r="H9" s="119"/>
    </row>
    <row r="10" spans="1:8" x14ac:dyDescent="0.15">
      <c r="A10" s="120"/>
      <c r="B10" s="121"/>
      <c r="C10" s="122"/>
      <c r="D10" s="123">
        <v>45366</v>
      </c>
      <c r="E10" s="124"/>
      <c r="F10" s="125">
        <v>37720</v>
      </c>
      <c r="G10" s="126"/>
      <c r="H10" s="127"/>
    </row>
    <row r="11" spans="1:8" x14ac:dyDescent="0.15">
      <c r="A11" s="108" t="s">
        <v>513</v>
      </c>
      <c r="B11" s="113"/>
      <c r="C11" s="114"/>
      <c r="D11" s="115">
        <v>80831</v>
      </c>
      <c r="E11" s="116"/>
      <c r="F11" s="117">
        <v>106614</v>
      </c>
      <c r="G11" s="118"/>
      <c r="H11" s="119"/>
    </row>
    <row r="12" spans="1:8" x14ac:dyDescent="0.15">
      <c r="A12" s="120"/>
      <c r="B12" s="121"/>
      <c r="C12" s="128"/>
      <c r="D12" s="123">
        <v>53794</v>
      </c>
      <c r="E12" s="124"/>
      <c r="F12" s="125">
        <v>45545</v>
      </c>
      <c r="G12" s="126"/>
      <c r="H12" s="127"/>
    </row>
    <row r="13" spans="1:8" x14ac:dyDescent="0.15">
      <c r="A13" s="108"/>
      <c r="B13" s="113"/>
      <c r="C13" s="129"/>
      <c r="D13" s="130">
        <v>103249</v>
      </c>
      <c r="E13" s="131"/>
      <c r="F13" s="132">
        <v>83831</v>
      </c>
      <c r="G13" s="133"/>
      <c r="H13" s="119"/>
    </row>
    <row r="14" spans="1:8" x14ac:dyDescent="0.15">
      <c r="A14" s="120"/>
      <c r="B14" s="121"/>
      <c r="C14" s="122"/>
      <c r="D14" s="123">
        <v>47050</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2.13</v>
      </c>
      <c r="C19" s="134">
        <f>ROUND(VALUE(SUBSTITUTE(実質収支比率等に係る経年分析!G$48,"▲","-")),2)</f>
        <v>1.71</v>
      </c>
      <c r="D19" s="134">
        <f>ROUND(VALUE(SUBSTITUTE(実質収支比率等に係る経年分析!H$48,"▲","-")),2)</f>
        <v>1.9</v>
      </c>
      <c r="E19" s="134">
        <f>ROUND(VALUE(SUBSTITUTE(実質収支比率等に係る経年分析!I$48,"▲","-")),2)</f>
        <v>1.49</v>
      </c>
      <c r="F19" s="134">
        <f>ROUND(VALUE(SUBSTITUTE(実質収支比率等に係る経年分析!J$48,"▲","-")),2)</f>
        <v>2.2000000000000002</v>
      </c>
    </row>
    <row r="20" spans="1:11" x14ac:dyDescent="0.15">
      <c r="A20" s="134" t="s">
        <v>43</v>
      </c>
      <c r="B20" s="134">
        <f>ROUND(VALUE(SUBSTITUTE(実質収支比率等に係る経年分析!F$47,"▲","-")),2)</f>
        <v>1.92</v>
      </c>
      <c r="C20" s="134">
        <f>ROUND(VALUE(SUBSTITUTE(実質収支比率等に係る経年分析!G$47,"▲","-")),2)</f>
        <v>1.87</v>
      </c>
      <c r="D20" s="134">
        <f>ROUND(VALUE(SUBSTITUTE(実質収支比率等に係る経年分析!H$47,"▲","-")),2)</f>
        <v>2.75</v>
      </c>
      <c r="E20" s="134">
        <f>ROUND(VALUE(SUBSTITUTE(実質収支比率等に係る経年分析!I$47,"▲","-")),2)</f>
        <v>3.67</v>
      </c>
      <c r="F20" s="134">
        <f>ROUND(VALUE(SUBSTITUTE(実質収支比率等に係る経年分析!J$47,"▲","-")),2)</f>
        <v>2.89</v>
      </c>
    </row>
    <row r="21" spans="1:11" x14ac:dyDescent="0.15">
      <c r="A21" s="134" t="s">
        <v>44</v>
      </c>
      <c r="B21" s="134">
        <f>IF(ISNUMBER(VALUE(SUBSTITUTE(実質収支比率等に係る経年分析!F$49,"▲","-"))),ROUND(VALUE(SUBSTITUTE(実質収支比率等に係る経年分析!F$49,"▲","-")),2),NA())</f>
        <v>2.02</v>
      </c>
      <c r="C21" s="134">
        <f>IF(ISNUMBER(VALUE(SUBSTITUTE(実質収支比率等に係る経年分析!G$49,"▲","-"))),ROUND(VALUE(SUBSTITUTE(実質収支比率等に係る経年分析!G$49,"▲","-")),2),NA())</f>
        <v>-0.52</v>
      </c>
      <c r="D21" s="134">
        <f>IF(ISNUMBER(VALUE(SUBSTITUTE(実質収支比率等に係る経年分析!H$49,"▲","-"))),ROUND(VALUE(SUBSTITUTE(実質収支比率等に係る経年分析!H$49,"▲","-")),2),NA())</f>
        <v>1.04</v>
      </c>
      <c r="E21" s="134">
        <f>IF(ISNUMBER(VALUE(SUBSTITUTE(実質収支比率等に係る経年分析!I$49,"▲","-"))),ROUND(VALUE(SUBSTITUTE(実質収支比率等に係る経年分析!I$49,"▲","-")),2),NA())</f>
        <v>0.55000000000000004</v>
      </c>
      <c r="F21" s="134">
        <f>IF(ISNUMBER(VALUE(SUBSTITUTE(実質収支比率等に係る経年分析!J$49,"▲","-"))),ROUND(VALUE(SUBSTITUTE(実質収支比率等に係る経年分析!J$49,"▲","-")),2),NA())</f>
        <v>-0.1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臨港用地造成事業特別会計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2.2000000000000002</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9.19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8.1199999999999992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2713</v>
      </c>
      <c r="E42" s="136"/>
      <c r="F42" s="136"/>
      <c r="G42" s="136">
        <f>'実質公債費比率（分子）の構造'!L$52</f>
        <v>2685</v>
      </c>
      <c r="H42" s="136"/>
      <c r="I42" s="136"/>
      <c r="J42" s="136">
        <f>'実質公債費比率（分子）の構造'!M$52</f>
        <v>2817</v>
      </c>
      <c r="K42" s="136"/>
      <c r="L42" s="136"/>
      <c r="M42" s="136">
        <f>'実質公債費比率（分子）の構造'!N$52</f>
        <v>2887</v>
      </c>
      <c r="N42" s="136"/>
      <c r="O42" s="136"/>
      <c r="P42" s="136">
        <f>'実質公債費比率（分子）の構造'!O$52</f>
        <v>3036</v>
      </c>
    </row>
    <row r="43" spans="1:16" x14ac:dyDescent="0.15">
      <c r="A43" s="136" t="s">
        <v>52</v>
      </c>
      <c r="B43" s="136">
        <f>'実質公債費比率（分子）の構造'!K$51</f>
        <v>2</v>
      </c>
      <c r="C43" s="136"/>
      <c r="D43" s="136"/>
      <c r="E43" s="136">
        <f>'実質公債費比率（分子）の構造'!L$51</f>
        <v>3</v>
      </c>
      <c r="F43" s="136"/>
      <c r="G43" s="136"/>
      <c r="H43" s="136">
        <f>'実質公債費比率（分子）の構造'!M$51</f>
        <v>3</v>
      </c>
      <c r="I43" s="136"/>
      <c r="J43" s="136"/>
      <c r="K43" s="136">
        <f>'実質公債費比率（分子）の構造'!N$51</f>
        <v>1</v>
      </c>
      <c r="L43" s="136"/>
      <c r="M43" s="136"/>
      <c r="N43" s="136">
        <f>'実質公債費比率（分子）の構造'!O$51</f>
        <v>2</v>
      </c>
      <c r="O43" s="136"/>
      <c r="P43" s="136"/>
    </row>
    <row r="44" spans="1:16" x14ac:dyDescent="0.15">
      <c r="A44" s="136" t="s">
        <v>53</v>
      </c>
      <c r="B44" s="136">
        <f>'実質公債費比率（分子）の構造'!K$50</f>
        <v>272</v>
      </c>
      <c r="C44" s="136"/>
      <c r="D44" s="136"/>
      <c r="E44" s="136">
        <f>'実質公債費比率（分子）の構造'!L$50</f>
        <v>274</v>
      </c>
      <c r="F44" s="136"/>
      <c r="G44" s="136"/>
      <c r="H44" s="136">
        <f>'実質公債費比率（分子）の構造'!M$50</f>
        <v>303</v>
      </c>
      <c r="I44" s="136"/>
      <c r="J44" s="136"/>
      <c r="K44" s="136">
        <f>'実質公債費比率（分子）の構造'!N$50</f>
        <v>303</v>
      </c>
      <c r="L44" s="136"/>
      <c r="M44" s="136"/>
      <c r="N44" s="136">
        <f>'実質公債費比率（分子）の構造'!O$50</f>
        <v>300</v>
      </c>
      <c r="O44" s="136"/>
      <c r="P44" s="136"/>
    </row>
    <row r="45" spans="1:16" x14ac:dyDescent="0.15">
      <c r="A45" s="136" t="s">
        <v>54</v>
      </c>
      <c r="B45" s="136">
        <f>'実質公債費比率（分子）の構造'!K$49</f>
        <v>52</v>
      </c>
      <c r="C45" s="136"/>
      <c r="D45" s="136"/>
      <c r="E45" s="136">
        <f>'実質公債費比率（分子）の構造'!L$49</f>
        <v>40</v>
      </c>
      <c r="F45" s="136"/>
      <c r="G45" s="136"/>
      <c r="H45" s="136">
        <f>'実質公債費比率（分子）の構造'!M$49</f>
        <v>39</v>
      </c>
      <c r="I45" s="136"/>
      <c r="J45" s="136"/>
      <c r="K45" s="136">
        <f>'実質公債費比率（分子）の構造'!N$49</f>
        <v>39</v>
      </c>
      <c r="L45" s="136"/>
      <c r="M45" s="136"/>
      <c r="N45" s="136">
        <f>'実質公債費比率（分子）の構造'!O$49</f>
        <v>38</v>
      </c>
      <c r="O45" s="136"/>
      <c r="P45" s="136"/>
    </row>
    <row r="46" spans="1:16" x14ac:dyDescent="0.15">
      <c r="A46" s="136" t="s">
        <v>55</v>
      </c>
      <c r="B46" s="136">
        <f>'実質公債費比率（分子）の構造'!K$48</f>
        <v>717</v>
      </c>
      <c r="C46" s="136"/>
      <c r="D46" s="136"/>
      <c r="E46" s="136">
        <f>'実質公債費比率（分子）の構造'!L$48</f>
        <v>644</v>
      </c>
      <c r="F46" s="136"/>
      <c r="G46" s="136"/>
      <c r="H46" s="136">
        <f>'実質公債費比率（分子）の構造'!M$48</f>
        <v>641</v>
      </c>
      <c r="I46" s="136"/>
      <c r="J46" s="136"/>
      <c r="K46" s="136">
        <f>'実質公債費比率（分子）の構造'!N$48</f>
        <v>618</v>
      </c>
      <c r="L46" s="136"/>
      <c r="M46" s="136"/>
      <c r="N46" s="136">
        <f>'実質公債費比率（分子）の構造'!O$48</f>
        <v>585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3514</v>
      </c>
      <c r="C49" s="136"/>
      <c r="D49" s="136"/>
      <c r="E49" s="136">
        <f>'実質公債費比率（分子）の構造'!L$45</f>
        <v>3537</v>
      </c>
      <c r="F49" s="136"/>
      <c r="G49" s="136"/>
      <c r="H49" s="136">
        <f>'実質公債費比率（分子）の構造'!M$45</f>
        <v>3490</v>
      </c>
      <c r="I49" s="136"/>
      <c r="J49" s="136"/>
      <c r="K49" s="136">
        <f>'実質公債費比率（分子）の構造'!N$45</f>
        <v>3464</v>
      </c>
      <c r="L49" s="136"/>
      <c r="M49" s="136"/>
      <c r="N49" s="136">
        <f>'実質公債費比率（分子）の構造'!O$45</f>
        <v>3653</v>
      </c>
      <c r="O49" s="136"/>
      <c r="P49" s="136"/>
    </row>
    <row r="50" spans="1:16" x14ac:dyDescent="0.15">
      <c r="A50" s="136" t="s">
        <v>59</v>
      </c>
      <c r="B50" s="136" t="e">
        <f>NA()</f>
        <v>#N/A</v>
      </c>
      <c r="C50" s="136">
        <f>IF(ISNUMBER('実質公債費比率（分子）の構造'!K$53),'実質公債費比率（分子）の構造'!K$53,NA())</f>
        <v>1844</v>
      </c>
      <c r="D50" s="136" t="e">
        <f>NA()</f>
        <v>#N/A</v>
      </c>
      <c r="E50" s="136" t="e">
        <f>NA()</f>
        <v>#N/A</v>
      </c>
      <c r="F50" s="136">
        <f>IF(ISNUMBER('実質公債費比率（分子）の構造'!L$53),'実質公債費比率（分子）の構造'!L$53,NA())</f>
        <v>1813</v>
      </c>
      <c r="G50" s="136" t="e">
        <f>NA()</f>
        <v>#N/A</v>
      </c>
      <c r="H50" s="136" t="e">
        <f>NA()</f>
        <v>#N/A</v>
      </c>
      <c r="I50" s="136">
        <f>IF(ISNUMBER('実質公債費比率（分子）の構造'!M$53),'実質公債費比率（分子）の構造'!M$53,NA())</f>
        <v>1659</v>
      </c>
      <c r="J50" s="136" t="e">
        <f>NA()</f>
        <v>#N/A</v>
      </c>
      <c r="K50" s="136" t="e">
        <f>NA()</f>
        <v>#N/A</v>
      </c>
      <c r="L50" s="136">
        <f>IF(ISNUMBER('実質公債費比率（分子）の構造'!N$53),'実質公債費比率（分子）の構造'!N$53,NA())</f>
        <v>1538</v>
      </c>
      <c r="M50" s="136" t="e">
        <f>NA()</f>
        <v>#N/A</v>
      </c>
      <c r="N50" s="136" t="e">
        <f>NA()</f>
        <v>#N/A</v>
      </c>
      <c r="O50" s="136">
        <f>IF(ISNUMBER('実質公債費比率（分子）の構造'!O$53),'実質公債費比率（分子）の構造'!O$53,NA())</f>
        <v>1542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22548</v>
      </c>
      <c r="E56" s="135"/>
      <c r="F56" s="135"/>
      <c r="G56" s="135">
        <f>'将来負担比率（分子）の構造'!J$51</f>
        <v>23656</v>
      </c>
      <c r="H56" s="135"/>
      <c r="I56" s="135"/>
      <c r="J56" s="135">
        <f>'将来負担比率（分子）の構造'!K$51</f>
        <v>23329</v>
      </c>
      <c r="K56" s="135"/>
      <c r="L56" s="135"/>
      <c r="M56" s="135">
        <f>'将来負担比率（分子）の構造'!L$51</f>
        <v>23030</v>
      </c>
      <c r="N56" s="135"/>
      <c r="O56" s="135"/>
      <c r="P56" s="135">
        <f>'将来負担比率（分子）の構造'!M$51</f>
        <v>22528</v>
      </c>
    </row>
    <row r="57" spans="1:16" x14ac:dyDescent="0.15">
      <c r="A57" s="135" t="s">
        <v>35</v>
      </c>
      <c r="B57" s="135"/>
      <c r="C57" s="135"/>
      <c r="D57" s="135">
        <f>'将来負担比率（分子）の構造'!I$50</f>
        <v>5153</v>
      </c>
      <c r="E57" s="135"/>
      <c r="F57" s="135"/>
      <c r="G57" s="135">
        <f>'将来負担比率（分子）の構造'!J$50</f>
        <v>5085</v>
      </c>
      <c r="H57" s="135"/>
      <c r="I57" s="135"/>
      <c r="J57" s="135">
        <f>'将来負担比率（分子）の構造'!K$50</f>
        <v>4133</v>
      </c>
      <c r="K57" s="135"/>
      <c r="L57" s="135"/>
      <c r="M57" s="135">
        <f>'将来負担比率（分子）の構造'!L$50</f>
        <v>3701</v>
      </c>
      <c r="N57" s="135"/>
      <c r="O57" s="135"/>
      <c r="P57" s="135">
        <f>'将来負担比率（分子）の構造'!M$50</f>
        <v>3351</v>
      </c>
    </row>
    <row r="58" spans="1:16" x14ac:dyDescent="0.15">
      <c r="A58" s="135" t="s">
        <v>34</v>
      </c>
      <c r="B58" s="135"/>
      <c r="C58" s="135"/>
      <c r="D58" s="135">
        <f>'将来負担比率（分子）の構造'!I$49</f>
        <v>3526</v>
      </c>
      <c r="E58" s="135"/>
      <c r="F58" s="135"/>
      <c r="G58" s="135">
        <f>'将来負担比率（分子）の構造'!J$49</f>
        <v>3085</v>
      </c>
      <c r="H58" s="135"/>
      <c r="I58" s="135"/>
      <c r="J58" s="135">
        <f>'将来負担比率（分子）の構造'!K$49</f>
        <v>3118</v>
      </c>
      <c r="K58" s="135"/>
      <c r="L58" s="135"/>
      <c r="M58" s="135">
        <f>'将来負担比率（分子）の構造'!L$49</f>
        <v>3316</v>
      </c>
      <c r="N58" s="135"/>
      <c r="O58" s="135"/>
      <c r="P58" s="135">
        <f>'将来負担比率（分子）の構造'!M$49</f>
        <v>3388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108</v>
      </c>
      <c r="C61" s="135"/>
      <c r="D61" s="135"/>
      <c r="E61" s="135">
        <f>'将来負担比率（分子）の構造'!J$46</f>
        <v>102</v>
      </c>
      <c r="F61" s="135"/>
      <c r="G61" s="135"/>
      <c r="H61" s="135">
        <f>'将来負担比率（分子）の構造'!K$46</f>
        <v>98</v>
      </c>
      <c r="I61" s="135"/>
      <c r="J61" s="135"/>
      <c r="K61" s="135">
        <f>'将来負担比率（分子）の構造'!L$46</f>
        <v>99</v>
      </c>
      <c r="L61" s="135"/>
      <c r="M61" s="135"/>
      <c r="N61" s="135">
        <f>'将来負担比率（分子）の構造'!M$46</f>
        <v>104</v>
      </c>
      <c r="O61" s="135"/>
      <c r="P61" s="135"/>
    </row>
    <row r="62" spans="1:16" x14ac:dyDescent="0.15">
      <c r="A62" s="135" t="s">
        <v>29</v>
      </c>
      <c r="B62" s="135">
        <f>'将来負担比率（分子）の構造'!I$45</f>
        <v>4160</v>
      </c>
      <c r="C62" s="135"/>
      <c r="D62" s="135"/>
      <c r="E62" s="135">
        <f>'将来負担比率（分子）の構造'!J$45</f>
        <v>3928</v>
      </c>
      <c r="F62" s="135"/>
      <c r="G62" s="135"/>
      <c r="H62" s="135">
        <f>'将来負担比率（分子）の構造'!K$45</f>
        <v>3564</v>
      </c>
      <c r="I62" s="135"/>
      <c r="J62" s="135"/>
      <c r="K62" s="135">
        <f>'将来負担比率（分子）の構造'!L$45</f>
        <v>3240</v>
      </c>
      <c r="L62" s="135"/>
      <c r="M62" s="135"/>
      <c r="N62" s="135">
        <f>'将来負担比率（分子）の構造'!M$45</f>
        <v>2909</v>
      </c>
      <c r="O62" s="135"/>
      <c r="P62" s="135"/>
    </row>
    <row r="63" spans="1:16" x14ac:dyDescent="0.15">
      <c r="A63" s="135" t="s">
        <v>28</v>
      </c>
      <c r="B63" s="135">
        <f>'将来負担比率（分子）の構造'!I$44</f>
        <v>436</v>
      </c>
      <c r="C63" s="135"/>
      <c r="D63" s="135"/>
      <c r="E63" s="135">
        <f>'将来負担比率（分子）の構造'!J$44</f>
        <v>404</v>
      </c>
      <c r="F63" s="135"/>
      <c r="G63" s="135"/>
      <c r="H63" s="135">
        <f>'将来負担比率（分子）の構造'!K$44</f>
        <v>371</v>
      </c>
      <c r="I63" s="135"/>
      <c r="J63" s="135"/>
      <c r="K63" s="135">
        <f>'将来負担比率（分子）の構造'!L$44</f>
        <v>338</v>
      </c>
      <c r="L63" s="135"/>
      <c r="M63" s="135"/>
      <c r="N63" s="135">
        <f>'将来負担比率（分子）の構造'!M$44</f>
        <v>306</v>
      </c>
      <c r="O63" s="135"/>
      <c r="P63" s="135"/>
    </row>
    <row r="64" spans="1:16" x14ac:dyDescent="0.15">
      <c r="A64" s="135" t="s">
        <v>27</v>
      </c>
      <c r="B64" s="135">
        <f>'将来負担比率（分子）の構造'!I$43</f>
        <v>7114</v>
      </c>
      <c r="C64" s="135"/>
      <c r="D64" s="135"/>
      <c r="E64" s="135">
        <f>'将来負担比率（分子）の構造'!J$43</f>
        <v>6656</v>
      </c>
      <c r="F64" s="135"/>
      <c r="G64" s="135"/>
      <c r="H64" s="135">
        <f>'将来負担比率（分子）の構造'!K$43</f>
        <v>6341</v>
      </c>
      <c r="I64" s="135"/>
      <c r="J64" s="135"/>
      <c r="K64" s="135">
        <f>'将来負担比率（分子）の構造'!L$43</f>
        <v>5910</v>
      </c>
      <c r="L64" s="135"/>
      <c r="M64" s="135"/>
      <c r="N64" s="135">
        <f>'将来負担比率（分子）の構造'!M$43</f>
        <v>5013</v>
      </c>
      <c r="O64" s="135"/>
      <c r="P64" s="135"/>
    </row>
    <row r="65" spans="1:16" x14ac:dyDescent="0.15">
      <c r="A65" s="135" t="s">
        <v>26</v>
      </c>
      <c r="B65" s="135">
        <f>'将来負担比率（分子）の構造'!I$42</f>
        <v>1873</v>
      </c>
      <c r="C65" s="135"/>
      <c r="D65" s="135"/>
      <c r="E65" s="135">
        <f>'将来負担比率（分子）の構造'!J$42</f>
        <v>2055</v>
      </c>
      <c r="F65" s="135"/>
      <c r="G65" s="135"/>
      <c r="H65" s="135">
        <f>'将来負担比率（分子）の構造'!K$42</f>
        <v>1832</v>
      </c>
      <c r="I65" s="135"/>
      <c r="J65" s="135"/>
      <c r="K65" s="135">
        <f>'将来負担比率（分子）の構造'!L$42</f>
        <v>1603</v>
      </c>
      <c r="L65" s="135"/>
      <c r="M65" s="135"/>
      <c r="N65" s="135">
        <f>'将来負担比率（分子）の構造'!M$42</f>
        <v>1370</v>
      </c>
      <c r="O65" s="135"/>
      <c r="P65" s="135"/>
    </row>
    <row r="66" spans="1:16" x14ac:dyDescent="0.15">
      <c r="A66" s="135" t="s">
        <v>25</v>
      </c>
      <c r="B66" s="135">
        <f>'将来負担比率（分子）の構造'!I$41</f>
        <v>28854</v>
      </c>
      <c r="C66" s="135"/>
      <c r="D66" s="135"/>
      <c r="E66" s="135">
        <f>'将来負担比率（分子）の構造'!J$41</f>
        <v>29653</v>
      </c>
      <c r="F66" s="135"/>
      <c r="G66" s="135"/>
      <c r="H66" s="135">
        <f>'将来負担比率（分子）の構造'!K$41</f>
        <v>28133</v>
      </c>
      <c r="I66" s="135"/>
      <c r="J66" s="135"/>
      <c r="K66" s="135">
        <f>'将来負担比率（分子）の構造'!L$41</f>
        <v>28175</v>
      </c>
      <c r="L66" s="135"/>
      <c r="M66" s="135"/>
      <c r="N66" s="135">
        <f>'将来負担比率（分子）の構造'!M$41</f>
        <v>27266</v>
      </c>
      <c r="O66" s="135"/>
      <c r="P66" s="135"/>
    </row>
    <row r="67" spans="1:16" x14ac:dyDescent="0.15">
      <c r="A67" s="135" t="s">
        <v>63</v>
      </c>
      <c r="B67" s="135" t="e">
        <f>NA()</f>
        <v>#N/A</v>
      </c>
      <c r="C67" s="135">
        <f>IF(ISNUMBER('将来負担比率（分子）の構造'!I$52), IF('将来負担比率（分子）の構造'!I$52 &lt; 0, 0, '将来負担比率（分子）の構造'!I$52), NA())</f>
        <v>11318</v>
      </c>
      <c r="D67" s="135" t="e">
        <f>NA()</f>
        <v>#N/A</v>
      </c>
      <c r="E67" s="135" t="e">
        <f>NA()</f>
        <v>#N/A</v>
      </c>
      <c r="F67" s="135">
        <f>IF(ISNUMBER('将来負担比率（分子）の構造'!J$52), IF('将来負担比率（分子）の構造'!J$52 &lt; 0, 0, '将来負担比率（分子）の構造'!J$52), NA())</f>
        <v>10972</v>
      </c>
      <c r="G67" s="135" t="e">
        <f>NA()</f>
        <v>#N/A</v>
      </c>
      <c r="H67" s="135" t="e">
        <f>NA()</f>
        <v>#N/A</v>
      </c>
      <c r="I67" s="135">
        <f>IF(ISNUMBER('将来負担比率（分子）の構造'!K$52), IF('将来負担比率（分子）の構造'!K$52 &lt; 0, 0, '将来負担比率（分子）の構造'!K$52), NA())</f>
        <v>9760</v>
      </c>
      <c r="J67" s="135" t="e">
        <f>NA()</f>
        <v>#N/A</v>
      </c>
      <c r="K67" s="135" t="e">
        <f>NA()</f>
        <v>#N/A</v>
      </c>
      <c r="L67" s="135">
        <f>IF(ISNUMBER('将来負担比率（分子）の構造'!L$52), IF('将来負担比率（分子）の構造'!L$52 &lt; 0, 0, '将来負担比率（分子）の構造'!L$52), NA())</f>
        <v>9318</v>
      </c>
      <c r="M67" s="135" t="e">
        <f>NA()</f>
        <v>#N/A</v>
      </c>
      <c r="N67" s="135" t="e">
        <f>NA()</f>
        <v>#N/A</v>
      </c>
      <c r="O67" s="135">
        <f>IF(ISNUMBER('将来負担比率（分子）の構造'!M$52), IF('将来負担比率（分子）の構造'!M$52 &lt; 0, 0, '将来負担比率（分子）の構造'!M$52), NA())</f>
        <v>7702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F2" sqref="BF2"/>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193</v>
      </c>
      <c r="DI1" s="703"/>
      <c r="DJ1" s="703"/>
      <c r="DK1" s="703"/>
      <c r="DL1" s="703"/>
      <c r="DM1" s="703"/>
      <c r="DN1" s="704"/>
      <c r="DP1" s="702" t="s">
        <v>194</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699" t="s">
        <v>202</v>
      </c>
      <c r="AQ4" s="699"/>
      <c r="AR4" s="699"/>
      <c r="AS4" s="699"/>
      <c r="AT4" s="699"/>
      <c r="AU4" s="699"/>
      <c r="AV4" s="699"/>
      <c r="AW4" s="699"/>
      <c r="AX4" s="699"/>
      <c r="AY4" s="699"/>
      <c r="AZ4" s="699"/>
      <c r="BA4" s="699"/>
      <c r="BB4" s="699"/>
      <c r="BC4" s="699"/>
      <c r="BD4" s="699"/>
      <c r="BE4" s="699"/>
      <c r="BF4" s="699"/>
      <c r="BG4" s="699" t="s">
        <v>203</v>
      </c>
      <c r="BH4" s="699"/>
      <c r="BI4" s="699"/>
      <c r="BJ4" s="699"/>
      <c r="BK4" s="699"/>
      <c r="BL4" s="699"/>
      <c r="BM4" s="699"/>
      <c r="BN4" s="699"/>
      <c r="BO4" s="699" t="s">
        <v>200</v>
      </c>
      <c r="BP4" s="699"/>
      <c r="BQ4" s="699"/>
      <c r="BR4" s="699"/>
      <c r="BS4" s="699" t="s">
        <v>204</v>
      </c>
      <c r="BT4" s="699"/>
      <c r="BU4" s="699"/>
      <c r="BV4" s="699"/>
      <c r="BW4" s="699"/>
      <c r="BX4" s="699"/>
      <c r="BY4" s="699"/>
      <c r="BZ4" s="699"/>
      <c r="CA4" s="699"/>
      <c r="CB4" s="699"/>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67" t="s">
        <v>206</v>
      </c>
      <c r="C5" s="668"/>
      <c r="D5" s="668"/>
      <c r="E5" s="668"/>
      <c r="F5" s="668"/>
      <c r="G5" s="668"/>
      <c r="H5" s="668"/>
      <c r="I5" s="668"/>
      <c r="J5" s="668"/>
      <c r="K5" s="668"/>
      <c r="L5" s="668"/>
      <c r="M5" s="668"/>
      <c r="N5" s="668"/>
      <c r="O5" s="668"/>
      <c r="P5" s="668"/>
      <c r="Q5" s="669"/>
      <c r="R5" s="638">
        <v>4699687</v>
      </c>
      <c r="S5" s="639"/>
      <c r="T5" s="639"/>
      <c r="U5" s="639"/>
      <c r="V5" s="639"/>
      <c r="W5" s="639"/>
      <c r="X5" s="639"/>
      <c r="Y5" s="686"/>
      <c r="Z5" s="700">
        <v>19.7</v>
      </c>
      <c r="AA5" s="700"/>
      <c r="AB5" s="700"/>
      <c r="AC5" s="700"/>
      <c r="AD5" s="701">
        <v>4453634</v>
      </c>
      <c r="AE5" s="701"/>
      <c r="AF5" s="701"/>
      <c r="AG5" s="701"/>
      <c r="AH5" s="701"/>
      <c r="AI5" s="701"/>
      <c r="AJ5" s="701"/>
      <c r="AK5" s="701"/>
      <c r="AL5" s="687">
        <v>35.799999999999997</v>
      </c>
      <c r="AM5" s="656"/>
      <c r="AN5" s="656"/>
      <c r="AO5" s="688"/>
      <c r="AP5" s="667" t="s">
        <v>207</v>
      </c>
      <c r="AQ5" s="668"/>
      <c r="AR5" s="668"/>
      <c r="AS5" s="668"/>
      <c r="AT5" s="668"/>
      <c r="AU5" s="668"/>
      <c r="AV5" s="668"/>
      <c r="AW5" s="668"/>
      <c r="AX5" s="668"/>
      <c r="AY5" s="668"/>
      <c r="AZ5" s="668"/>
      <c r="BA5" s="668"/>
      <c r="BB5" s="668"/>
      <c r="BC5" s="668"/>
      <c r="BD5" s="668"/>
      <c r="BE5" s="668"/>
      <c r="BF5" s="669"/>
      <c r="BG5" s="588">
        <v>4429657</v>
      </c>
      <c r="BH5" s="589"/>
      <c r="BI5" s="589"/>
      <c r="BJ5" s="589"/>
      <c r="BK5" s="589"/>
      <c r="BL5" s="589"/>
      <c r="BM5" s="589"/>
      <c r="BN5" s="590"/>
      <c r="BO5" s="641">
        <v>94.3</v>
      </c>
      <c r="BP5" s="641"/>
      <c r="BQ5" s="641"/>
      <c r="BR5" s="641"/>
      <c r="BS5" s="642">
        <v>88897</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254257</v>
      </c>
      <c r="S6" s="589"/>
      <c r="T6" s="589"/>
      <c r="U6" s="589"/>
      <c r="V6" s="589"/>
      <c r="W6" s="589"/>
      <c r="X6" s="589"/>
      <c r="Y6" s="590"/>
      <c r="Z6" s="641">
        <v>1.1000000000000001</v>
      </c>
      <c r="AA6" s="641"/>
      <c r="AB6" s="641"/>
      <c r="AC6" s="641"/>
      <c r="AD6" s="642">
        <v>254257</v>
      </c>
      <c r="AE6" s="642"/>
      <c r="AF6" s="642"/>
      <c r="AG6" s="642"/>
      <c r="AH6" s="642"/>
      <c r="AI6" s="642"/>
      <c r="AJ6" s="642"/>
      <c r="AK6" s="642"/>
      <c r="AL6" s="611">
        <v>2</v>
      </c>
      <c r="AM6" s="643"/>
      <c r="AN6" s="643"/>
      <c r="AO6" s="644"/>
      <c r="AP6" s="585" t="s">
        <v>212</v>
      </c>
      <c r="AQ6" s="586"/>
      <c r="AR6" s="586"/>
      <c r="AS6" s="586"/>
      <c r="AT6" s="586"/>
      <c r="AU6" s="586"/>
      <c r="AV6" s="586"/>
      <c r="AW6" s="586"/>
      <c r="AX6" s="586"/>
      <c r="AY6" s="586"/>
      <c r="AZ6" s="586"/>
      <c r="BA6" s="586"/>
      <c r="BB6" s="586"/>
      <c r="BC6" s="586"/>
      <c r="BD6" s="586"/>
      <c r="BE6" s="586"/>
      <c r="BF6" s="587"/>
      <c r="BG6" s="588">
        <v>4429657</v>
      </c>
      <c r="BH6" s="589"/>
      <c r="BI6" s="589"/>
      <c r="BJ6" s="589"/>
      <c r="BK6" s="589"/>
      <c r="BL6" s="589"/>
      <c r="BM6" s="589"/>
      <c r="BN6" s="590"/>
      <c r="BO6" s="641">
        <v>94.3</v>
      </c>
      <c r="BP6" s="641"/>
      <c r="BQ6" s="641"/>
      <c r="BR6" s="641"/>
      <c r="BS6" s="642">
        <v>88897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217282</v>
      </c>
      <c r="CS6" s="589"/>
      <c r="CT6" s="589"/>
      <c r="CU6" s="589"/>
      <c r="CV6" s="589"/>
      <c r="CW6" s="589"/>
      <c r="CX6" s="589"/>
      <c r="CY6" s="590"/>
      <c r="CZ6" s="641">
        <v>0.9</v>
      </c>
      <c r="DA6" s="641"/>
      <c r="DB6" s="641"/>
      <c r="DC6" s="641"/>
      <c r="DD6" s="594" t="s">
        <v>214</v>
      </c>
      <c r="DE6" s="589"/>
      <c r="DF6" s="589"/>
      <c r="DG6" s="589"/>
      <c r="DH6" s="589"/>
      <c r="DI6" s="589"/>
      <c r="DJ6" s="589"/>
      <c r="DK6" s="589"/>
      <c r="DL6" s="589"/>
      <c r="DM6" s="589"/>
      <c r="DN6" s="589"/>
      <c r="DO6" s="589"/>
      <c r="DP6" s="590"/>
      <c r="DQ6" s="594">
        <v>217282</v>
      </c>
      <c r="DR6" s="589"/>
      <c r="DS6" s="589"/>
      <c r="DT6" s="589"/>
      <c r="DU6" s="589"/>
      <c r="DV6" s="589"/>
      <c r="DW6" s="589"/>
      <c r="DX6" s="589"/>
      <c r="DY6" s="589"/>
      <c r="DZ6" s="589"/>
      <c r="EA6" s="589"/>
      <c r="EB6" s="589"/>
      <c r="EC6" s="627"/>
    </row>
    <row r="7" spans="2:143" ht="11.25" customHeight="1" x14ac:dyDescent="0.15">
      <c r="B7" s="585" t="s">
        <v>215</v>
      </c>
      <c r="C7" s="586"/>
      <c r="D7" s="586"/>
      <c r="E7" s="586"/>
      <c r="F7" s="586"/>
      <c r="G7" s="586"/>
      <c r="H7" s="586"/>
      <c r="I7" s="586"/>
      <c r="J7" s="586"/>
      <c r="K7" s="586"/>
      <c r="L7" s="586"/>
      <c r="M7" s="586"/>
      <c r="N7" s="586"/>
      <c r="O7" s="586"/>
      <c r="P7" s="586"/>
      <c r="Q7" s="587"/>
      <c r="R7" s="588">
        <v>9799</v>
      </c>
      <c r="S7" s="589"/>
      <c r="T7" s="589"/>
      <c r="U7" s="589"/>
      <c r="V7" s="589"/>
      <c r="W7" s="589"/>
      <c r="X7" s="589"/>
      <c r="Y7" s="590"/>
      <c r="Z7" s="641">
        <v>0</v>
      </c>
      <c r="AA7" s="641"/>
      <c r="AB7" s="641"/>
      <c r="AC7" s="641"/>
      <c r="AD7" s="642">
        <v>9799</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2382070</v>
      </c>
      <c r="BH7" s="589"/>
      <c r="BI7" s="589"/>
      <c r="BJ7" s="589"/>
      <c r="BK7" s="589"/>
      <c r="BL7" s="589"/>
      <c r="BM7" s="589"/>
      <c r="BN7" s="590"/>
      <c r="BO7" s="641">
        <v>50.7</v>
      </c>
      <c r="BP7" s="641"/>
      <c r="BQ7" s="641"/>
      <c r="BR7" s="641"/>
      <c r="BS7" s="642">
        <v>88897</v>
      </c>
      <c r="BT7" s="642"/>
      <c r="BU7" s="642"/>
      <c r="BV7" s="642"/>
      <c r="BW7" s="642"/>
      <c r="BX7" s="642"/>
      <c r="BY7" s="642"/>
      <c r="BZ7" s="642"/>
      <c r="CA7" s="642"/>
      <c r="CB7" s="678"/>
      <c r="CD7" s="620" t="s">
        <v>217</v>
      </c>
      <c r="CE7" s="621"/>
      <c r="CF7" s="621"/>
      <c r="CG7" s="621"/>
      <c r="CH7" s="621"/>
      <c r="CI7" s="621"/>
      <c r="CJ7" s="621"/>
      <c r="CK7" s="621"/>
      <c r="CL7" s="621"/>
      <c r="CM7" s="621"/>
      <c r="CN7" s="621"/>
      <c r="CO7" s="621"/>
      <c r="CP7" s="621"/>
      <c r="CQ7" s="622"/>
      <c r="CR7" s="588">
        <v>2381338</v>
      </c>
      <c r="CS7" s="589"/>
      <c r="CT7" s="589"/>
      <c r="CU7" s="589"/>
      <c r="CV7" s="589"/>
      <c r="CW7" s="589"/>
      <c r="CX7" s="589"/>
      <c r="CY7" s="590"/>
      <c r="CZ7" s="641">
        <v>10.1</v>
      </c>
      <c r="DA7" s="641"/>
      <c r="DB7" s="641"/>
      <c r="DC7" s="641"/>
      <c r="DD7" s="594">
        <v>336146</v>
      </c>
      <c r="DE7" s="589"/>
      <c r="DF7" s="589"/>
      <c r="DG7" s="589"/>
      <c r="DH7" s="589"/>
      <c r="DI7" s="589"/>
      <c r="DJ7" s="589"/>
      <c r="DK7" s="589"/>
      <c r="DL7" s="589"/>
      <c r="DM7" s="589"/>
      <c r="DN7" s="589"/>
      <c r="DO7" s="589"/>
      <c r="DP7" s="590"/>
      <c r="DQ7" s="594">
        <v>1669656</v>
      </c>
      <c r="DR7" s="589"/>
      <c r="DS7" s="589"/>
      <c r="DT7" s="589"/>
      <c r="DU7" s="589"/>
      <c r="DV7" s="589"/>
      <c r="DW7" s="589"/>
      <c r="DX7" s="589"/>
      <c r="DY7" s="589"/>
      <c r="DZ7" s="589"/>
      <c r="EA7" s="589"/>
      <c r="EB7" s="589"/>
      <c r="EC7" s="627"/>
    </row>
    <row r="8" spans="2:143" ht="11.25" customHeight="1" x14ac:dyDescent="0.15">
      <c r="B8" s="585" t="s">
        <v>218</v>
      </c>
      <c r="C8" s="586"/>
      <c r="D8" s="586"/>
      <c r="E8" s="586"/>
      <c r="F8" s="586"/>
      <c r="G8" s="586"/>
      <c r="H8" s="586"/>
      <c r="I8" s="586"/>
      <c r="J8" s="586"/>
      <c r="K8" s="586"/>
      <c r="L8" s="586"/>
      <c r="M8" s="586"/>
      <c r="N8" s="586"/>
      <c r="O8" s="586"/>
      <c r="P8" s="586"/>
      <c r="Q8" s="587"/>
      <c r="R8" s="588">
        <v>20302</v>
      </c>
      <c r="S8" s="589"/>
      <c r="T8" s="589"/>
      <c r="U8" s="589"/>
      <c r="V8" s="589"/>
      <c r="W8" s="589"/>
      <c r="X8" s="589"/>
      <c r="Y8" s="590"/>
      <c r="Z8" s="641">
        <v>0.1</v>
      </c>
      <c r="AA8" s="641"/>
      <c r="AB8" s="641"/>
      <c r="AC8" s="641"/>
      <c r="AD8" s="642">
        <v>20302</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68836</v>
      </c>
      <c r="BH8" s="589"/>
      <c r="BI8" s="589"/>
      <c r="BJ8" s="589"/>
      <c r="BK8" s="589"/>
      <c r="BL8" s="589"/>
      <c r="BM8" s="589"/>
      <c r="BN8" s="590"/>
      <c r="BO8" s="641">
        <v>1.5</v>
      </c>
      <c r="BP8" s="641"/>
      <c r="BQ8" s="641"/>
      <c r="BR8" s="641"/>
      <c r="BS8" s="594" t="s">
        <v>111</v>
      </c>
      <c r="BT8" s="589"/>
      <c r="BU8" s="589"/>
      <c r="BV8" s="589"/>
      <c r="BW8" s="589"/>
      <c r="BX8" s="589"/>
      <c r="BY8" s="589"/>
      <c r="BZ8" s="589"/>
      <c r="CA8" s="589"/>
      <c r="CB8" s="627"/>
      <c r="CD8" s="620" t="s">
        <v>220</v>
      </c>
      <c r="CE8" s="621"/>
      <c r="CF8" s="621"/>
      <c r="CG8" s="621"/>
      <c r="CH8" s="621"/>
      <c r="CI8" s="621"/>
      <c r="CJ8" s="621"/>
      <c r="CK8" s="621"/>
      <c r="CL8" s="621"/>
      <c r="CM8" s="621"/>
      <c r="CN8" s="621"/>
      <c r="CO8" s="621"/>
      <c r="CP8" s="621"/>
      <c r="CQ8" s="622"/>
      <c r="CR8" s="588">
        <v>5694102</v>
      </c>
      <c r="CS8" s="589"/>
      <c r="CT8" s="589"/>
      <c r="CU8" s="589"/>
      <c r="CV8" s="589"/>
      <c r="CW8" s="589"/>
      <c r="CX8" s="589"/>
      <c r="CY8" s="590"/>
      <c r="CZ8" s="641">
        <v>24.2</v>
      </c>
      <c r="DA8" s="641"/>
      <c r="DB8" s="641"/>
      <c r="DC8" s="641"/>
      <c r="DD8" s="594">
        <v>31055</v>
      </c>
      <c r="DE8" s="589"/>
      <c r="DF8" s="589"/>
      <c r="DG8" s="589"/>
      <c r="DH8" s="589"/>
      <c r="DI8" s="589"/>
      <c r="DJ8" s="589"/>
      <c r="DK8" s="589"/>
      <c r="DL8" s="589"/>
      <c r="DM8" s="589"/>
      <c r="DN8" s="589"/>
      <c r="DO8" s="589"/>
      <c r="DP8" s="590"/>
      <c r="DQ8" s="594">
        <v>2555403</v>
      </c>
      <c r="DR8" s="589"/>
      <c r="DS8" s="589"/>
      <c r="DT8" s="589"/>
      <c r="DU8" s="589"/>
      <c r="DV8" s="589"/>
      <c r="DW8" s="589"/>
      <c r="DX8" s="589"/>
      <c r="DY8" s="589"/>
      <c r="DZ8" s="589"/>
      <c r="EA8" s="589"/>
      <c r="EB8" s="589"/>
      <c r="EC8" s="627"/>
    </row>
    <row r="9" spans="2:143" ht="11.25" customHeight="1" x14ac:dyDescent="0.15">
      <c r="B9" s="585" t="s">
        <v>221</v>
      </c>
      <c r="C9" s="586"/>
      <c r="D9" s="586"/>
      <c r="E9" s="586"/>
      <c r="F9" s="586"/>
      <c r="G9" s="586"/>
      <c r="H9" s="586"/>
      <c r="I9" s="586"/>
      <c r="J9" s="586"/>
      <c r="K9" s="586"/>
      <c r="L9" s="586"/>
      <c r="M9" s="586"/>
      <c r="N9" s="586"/>
      <c r="O9" s="586"/>
      <c r="P9" s="586"/>
      <c r="Q9" s="587"/>
      <c r="R9" s="588">
        <v>10812</v>
      </c>
      <c r="S9" s="589"/>
      <c r="T9" s="589"/>
      <c r="U9" s="589"/>
      <c r="V9" s="589"/>
      <c r="W9" s="589"/>
      <c r="X9" s="589"/>
      <c r="Y9" s="590"/>
      <c r="Z9" s="641">
        <v>0</v>
      </c>
      <c r="AA9" s="641"/>
      <c r="AB9" s="641"/>
      <c r="AC9" s="641"/>
      <c r="AD9" s="642">
        <v>10812</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1778979</v>
      </c>
      <c r="BH9" s="589"/>
      <c r="BI9" s="589"/>
      <c r="BJ9" s="589"/>
      <c r="BK9" s="589"/>
      <c r="BL9" s="589"/>
      <c r="BM9" s="589"/>
      <c r="BN9" s="590"/>
      <c r="BO9" s="641">
        <v>37.9</v>
      </c>
      <c r="BP9" s="641"/>
      <c r="BQ9" s="641"/>
      <c r="BR9" s="641"/>
      <c r="BS9" s="594" t="s">
        <v>111</v>
      </c>
      <c r="BT9" s="589"/>
      <c r="BU9" s="589"/>
      <c r="BV9" s="589"/>
      <c r="BW9" s="589"/>
      <c r="BX9" s="589"/>
      <c r="BY9" s="589"/>
      <c r="BZ9" s="589"/>
      <c r="CA9" s="589"/>
      <c r="CB9" s="627"/>
      <c r="CD9" s="620" t="s">
        <v>223</v>
      </c>
      <c r="CE9" s="621"/>
      <c r="CF9" s="621"/>
      <c r="CG9" s="621"/>
      <c r="CH9" s="621"/>
      <c r="CI9" s="621"/>
      <c r="CJ9" s="621"/>
      <c r="CK9" s="621"/>
      <c r="CL9" s="621"/>
      <c r="CM9" s="621"/>
      <c r="CN9" s="621"/>
      <c r="CO9" s="621"/>
      <c r="CP9" s="621"/>
      <c r="CQ9" s="622"/>
      <c r="CR9" s="588">
        <v>2646290</v>
      </c>
      <c r="CS9" s="589"/>
      <c r="CT9" s="589"/>
      <c r="CU9" s="589"/>
      <c r="CV9" s="589"/>
      <c r="CW9" s="589"/>
      <c r="CX9" s="589"/>
      <c r="CY9" s="590"/>
      <c r="CZ9" s="641">
        <v>11.2</v>
      </c>
      <c r="DA9" s="641"/>
      <c r="DB9" s="641"/>
      <c r="DC9" s="641"/>
      <c r="DD9" s="594">
        <v>211098</v>
      </c>
      <c r="DE9" s="589"/>
      <c r="DF9" s="589"/>
      <c r="DG9" s="589"/>
      <c r="DH9" s="589"/>
      <c r="DI9" s="589"/>
      <c r="DJ9" s="589"/>
      <c r="DK9" s="589"/>
      <c r="DL9" s="589"/>
      <c r="DM9" s="589"/>
      <c r="DN9" s="589"/>
      <c r="DO9" s="589"/>
      <c r="DP9" s="590"/>
      <c r="DQ9" s="594">
        <v>2176580</v>
      </c>
      <c r="DR9" s="589"/>
      <c r="DS9" s="589"/>
      <c r="DT9" s="589"/>
      <c r="DU9" s="589"/>
      <c r="DV9" s="589"/>
      <c r="DW9" s="589"/>
      <c r="DX9" s="589"/>
      <c r="DY9" s="589"/>
      <c r="DZ9" s="589"/>
      <c r="EA9" s="589"/>
      <c r="EB9" s="589"/>
      <c r="EC9" s="627"/>
    </row>
    <row r="10" spans="2:143" ht="11.25" customHeight="1" x14ac:dyDescent="0.15">
      <c r="B10" s="585" t="s">
        <v>224</v>
      </c>
      <c r="C10" s="586"/>
      <c r="D10" s="586"/>
      <c r="E10" s="586"/>
      <c r="F10" s="586"/>
      <c r="G10" s="586"/>
      <c r="H10" s="586"/>
      <c r="I10" s="586"/>
      <c r="J10" s="586"/>
      <c r="K10" s="586"/>
      <c r="L10" s="586"/>
      <c r="M10" s="586"/>
      <c r="N10" s="586"/>
      <c r="O10" s="586"/>
      <c r="P10" s="586"/>
      <c r="Q10" s="587"/>
      <c r="R10" s="588">
        <v>501965</v>
      </c>
      <c r="S10" s="589"/>
      <c r="T10" s="589"/>
      <c r="U10" s="589"/>
      <c r="V10" s="589"/>
      <c r="W10" s="589"/>
      <c r="X10" s="589"/>
      <c r="Y10" s="590"/>
      <c r="Z10" s="641">
        <v>2.1</v>
      </c>
      <c r="AA10" s="641"/>
      <c r="AB10" s="641"/>
      <c r="AC10" s="641"/>
      <c r="AD10" s="642">
        <v>501965</v>
      </c>
      <c r="AE10" s="642"/>
      <c r="AF10" s="642"/>
      <c r="AG10" s="642"/>
      <c r="AH10" s="642"/>
      <c r="AI10" s="642"/>
      <c r="AJ10" s="642"/>
      <c r="AK10" s="642"/>
      <c r="AL10" s="611">
        <v>4</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151022</v>
      </c>
      <c r="BH10" s="589"/>
      <c r="BI10" s="589"/>
      <c r="BJ10" s="589"/>
      <c r="BK10" s="589"/>
      <c r="BL10" s="589"/>
      <c r="BM10" s="589"/>
      <c r="BN10" s="590"/>
      <c r="BO10" s="641">
        <v>3.2</v>
      </c>
      <c r="BP10" s="641"/>
      <c r="BQ10" s="641"/>
      <c r="BR10" s="641"/>
      <c r="BS10" s="594">
        <v>26340</v>
      </c>
      <c r="BT10" s="589"/>
      <c r="BU10" s="589"/>
      <c r="BV10" s="589"/>
      <c r="BW10" s="589"/>
      <c r="BX10" s="589"/>
      <c r="BY10" s="589"/>
      <c r="BZ10" s="589"/>
      <c r="CA10" s="589"/>
      <c r="CB10" s="627"/>
      <c r="CD10" s="620" t="s">
        <v>226</v>
      </c>
      <c r="CE10" s="621"/>
      <c r="CF10" s="621"/>
      <c r="CG10" s="621"/>
      <c r="CH10" s="621"/>
      <c r="CI10" s="621"/>
      <c r="CJ10" s="621"/>
      <c r="CK10" s="621"/>
      <c r="CL10" s="621"/>
      <c r="CM10" s="621"/>
      <c r="CN10" s="621"/>
      <c r="CO10" s="621"/>
      <c r="CP10" s="621"/>
      <c r="CQ10" s="622"/>
      <c r="CR10" s="588">
        <v>87292</v>
      </c>
      <c r="CS10" s="589"/>
      <c r="CT10" s="589"/>
      <c r="CU10" s="589"/>
      <c r="CV10" s="589"/>
      <c r="CW10" s="589"/>
      <c r="CX10" s="589"/>
      <c r="CY10" s="590"/>
      <c r="CZ10" s="641">
        <v>0.4</v>
      </c>
      <c r="DA10" s="641"/>
      <c r="DB10" s="641"/>
      <c r="DC10" s="641"/>
      <c r="DD10" s="594">
        <v>32278</v>
      </c>
      <c r="DE10" s="589"/>
      <c r="DF10" s="589"/>
      <c r="DG10" s="589"/>
      <c r="DH10" s="589"/>
      <c r="DI10" s="589"/>
      <c r="DJ10" s="589"/>
      <c r="DK10" s="589"/>
      <c r="DL10" s="589"/>
      <c r="DM10" s="589"/>
      <c r="DN10" s="589"/>
      <c r="DO10" s="589"/>
      <c r="DP10" s="590"/>
      <c r="DQ10" s="594">
        <v>76505</v>
      </c>
      <c r="DR10" s="589"/>
      <c r="DS10" s="589"/>
      <c r="DT10" s="589"/>
      <c r="DU10" s="589"/>
      <c r="DV10" s="589"/>
      <c r="DW10" s="589"/>
      <c r="DX10" s="589"/>
      <c r="DY10" s="589"/>
      <c r="DZ10" s="589"/>
      <c r="EA10" s="589"/>
      <c r="EB10" s="589"/>
      <c r="EC10" s="627"/>
    </row>
    <row r="11" spans="2:143" ht="11.25" customHeight="1" x14ac:dyDescent="0.15">
      <c r="B11" s="585" t="s">
        <v>227</v>
      </c>
      <c r="C11" s="586"/>
      <c r="D11" s="586"/>
      <c r="E11" s="586"/>
      <c r="F11" s="586"/>
      <c r="G11" s="586"/>
      <c r="H11" s="586"/>
      <c r="I11" s="586"/>
      <c r="J11" s="586"/>
      <c r="K11" s="586"/>
      <c r="L11" s="586"/>
      <c r="M11" s="586"/>
      <c r="N11" s="586"/>
      <c r="O11" s="586"/>
      <c r="P11" s="586"/>
      <c r="Q11" s="587"/>
      <c r="R11" s="588">
        <v>2757</v>
      </c>
      <c r="S11" s="589"/>
      <c r="T11" s="589"/>
      <c r="U11" s="589"/>
      <c r="V11" s="589"/>
      <c r="W11" s="589"/>
      <c r="X11" s="589"/>
      <c r="Y11" s="590"/>
      <c r="Z11" s="641">
        <v>0</v>
      </c>
      <c r="AA11" s="641"/>
      <c r="AB11" s="641"/>
      <c r="AC11" s="641"/>
      <c r="AD11" s="642">
        <v>2757</v>
      </c>
      <c r="AE11" s="642"/>
      <c r="AF11" s="642"/>
      <c r="AG11" s="642"/>
      <c r="AH11" s="642"/>
      <c r="AI11" s="642"/>
      <c r="AJ11" s="642"/>
      <c r="AK11" s="642"/>
      <c r="AL11" s="611">
        <v>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383233</v>
      </c>
      <c r="BH11" s="589"/>
      <c r="BI11" s="589"/>
      <c r="BJ11" s="589"/>
      <c r="BK11" s="589"/>
      <c r="BL11" s="589"/>
      <c r="BM11" s="589"/>
      <c r="BN11" s="590"/>
      <c r="BO11" s="641">
        <v>8.1999999999999993</v>
      </c>
      <c r="BP11" s="641"/>
      <c r="BQ11" s="641"/>
      <c r="BR11" s="641"/>
      <c r="BS11" s="594">
        <v>62557</v>
      </c>
      <c r="BT11" s="589"/>
      <c r="BU11" s="589"/>
      <c r="BV11" s="589"/>
      <c r="BW11" s="589"/>
      <c r="BX11" s="589"/>
      <c r="BY11" s="589"/>
      <c r="BZ11" s="589"/>
      <c r="CA11" s="589"/>
      <c r="CB11" s="627"/>
      <c r="CD11" s="620" t="s">
        <v>229</v>
      </c>
      <c r="CE11" s="621"/>
      <c r="CF11" s="621"/>
      <c r="CG11" s="621"/>
      <c r="CH11" s="621"/>
      <c r="CI11" s="621"/>
      <c r="CJ11" s="621"/>
      <c r="CK11" s="621"/>
      <c r="CL11" s="621"/>
      <c r="CM11" s="621"/>
      <c r="CN11" s="621"/>
      <c r="CO11" s="621"/>
      <c r="CP11" s="621"/>
      <c r="CQ11" s="622"/>
      <c r="CR11" s="588">
        <v>1107139</v>
      </c>
      <c r="CS11" s="589"/>
      <c r="CT11" s="589"/>
      <c r="CU11" s="589"/>
      <c r="CV11" s="589"/>
      <c r="CW11" s="589"/>
      <c r="CX11" s="589"/>
      <c r="CY11" s="590"/>
      <c r="CZ11" s="641">
        <v>4.7</v>
      </c>
      <c r="DA11" s="641"/>
      <c r="DB11" s="641"/>
      <c r="DC11" s="641"/>
      <c r="DD11" s="594">
        <v>394273</v>
      </c>
      <c r="DE11" s="589"/>
      <c r="DF11" s="589"/>
      <c r="DG11" s="589"/>
      <c r="DH11" s="589"/>
      <c r="DI11" s="589"/>
      <c r="DJ11" s="589"/>
      <c r="DK11" s="589"/>
      <c r="DL11" s="589"/>
      <c r="DM11" s="589"/>
      <c r="DN11" s="589"/>
      <c r="DO11" s="589"/>
      <c r="DP11" s="590"/>
      <c r="DQ11" s="594">
        <v>320934</v>
      </c>
      <c r="DR11" s="589"/>
      <c r="DS11" s="589"/>
      <c r="DT11" s="589"/>
      <c r="DU11" s="589"/>
      <c r="DV11" s="589"/>
      <c r="DW11" s="589"/>
      <c r="DX11" s="589"/>
      <c r="DY11" s="589"/>
      <c r="DZ11" s="589"/>
      <c r="EA11" s="589"/>
      <c r="EB11" s="589"/>
      <c r="EC11" s="627"/>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1550440</v>
      </c>
      <c r="BH12" s="589"/>
      <c r="BI12" s="589"/>
      <c r="BJ12" s="589"/>
      <c r="BK12" s="589"/>
      <c r="BL12" s="589"/>
      <c r="BM12" s="589"/>
      <c r="BN12" s="590"/>
      <c r="BO12" s="641">
        <v>33</v>
      </c>
      <c r="BP12" s="641"/>
      <c r="BQ12" s="641"/>
      <c r="BR12" s="641"/>
      <c r="BS12" s="594" t="s">
        <v>111</v>
      </c>
      <c r="BT12" s="589"/>
      <c r="BU12" s="589"/>
      <c r="BV12" s="589"/>
      <c r="BW12" s="589"/>
      <c r="BX12" s="589"/>
      <c r="BY12" s="589"/>
      <c r="BZ12" s="589"/>
      <c r="CA12" s="589"/>
      <c r="CB12" s="627"/>
      <c r="CD12" s="620" t="s">
        <v>232</v>
      </c>
      <c r="CE12" s="621"/>
      <c r="CF12" s="621"/>
      <c r="CG12" s="621"/>
      <c r="CH12" s="621"/>
      <c r="CI12" s="621"/>
      <c r="CJ12" s="621"/>
      <c r="CK12" s="621"/>
      <c r="CL12" s="621"/>
      <c r="CM12" s="621"/>
      <c r="CN12" s="621"/>
      <c r="CO12" s="621"/>
      <c r="CP12" s="621"/>
      <c r="CQ12" s="622"/>
      <c r="CR12" s="588">
        <v>1233069</v>
      </c>
      <c r="CS12" s="589"/>
      <c r="CT12" s="589"/>
      <c r="CU12" s="589"/>
      <c r="CV12" s="589"/>
      <c r="CW12" s="589"/>
      <c r="CX12" s="589"/>
      <c r="CY12" s="590"/>
      <c r="CZ12" s="641">
        <v>5.2</v>
      </c>
      <c r="DA12" s="641"/>
      <c r="DB12" s="641"/>
      <c r="DC12" s="641"/>
      <c r="DD12" s="594">
        <v>40244</v>
      </c>
      <c r="DE12" s="589"/>
      <c r="DF12" s="589"/>
      <c r="DG12" s="589"/>
      <c r="DH12" s="589"/>
      <c r="DI12" s="589"/>
      <c r="DJ12" s="589"/>
      <c r="DK12" s="589"/>
      <c r="DL12" s="589"/>
      <c r="DM12" s="589"/>
      <c r="DN12" s="589"/>
      <c r="DO12" s="589"/>
      <c r="DP12" s="590"/>
      <c r="DQ12" s="594">
        <v>417397</v>
      </c>
      <c r="DR12" s="589"/>
      <c r="DS12" s="589"/>
      <c r="DT12" s="589"/>
      <c r="DU12" s="589"/>
      <c r="DV12" s="589"/>
      <c r="DW12" s="589"/>
      <c r="DX12" s="589"/>
      <c r="DY12" s="589"/>
      <c r="DZ12" s="589"/>
      <c r="EA12" s="589"/>
      <c r="EB12" s="589"/>
      <c r="EC12" s="627"/>
    </row>
    <row r="13" spans="2:143" ht="11.25" customHeight="1" x14ac:dyDescent="0.15">
      <c r="B13" s="585" t="s">
        <v>233</v>
      </c>
      <c r="C13" s="586"/>
      <c r="D13" s="586"/>
      <c r="E13" s="586"/>
      <c r="F13" s="586"/>
      <c r="G13" s="586"/>
      <c r="H13" s="586"/>
      <c r="I13" s="586"/>
      <c r="J13" s="586"/>
      <c r="K13" s="586"/>
      <c r="L13" s="586"/>
      <c r="M13" s="586"/>
      <c r="N13" s="586"/>
      <c r="O13" s="586"/>
      <c r="P13" s="586"/>
      <c r="Q13" s="587"/>
      <c r="R13" s="588">
        <v>31567</v>
      </c>
      <c r="S13" s="589"/>
      <c r="T13" s="589"/>
      <c r="U13" s="589"/>
      <c r="V13" s="589"/>
      <c r="W13" s="589"/>
      <c r="X13" s="589"/>
      <c r="Y13" s="590"/>
      <c r="Z13" s="641">
        <v>0.1</v>
      </c>
      <c r="AA13" s="641"/>
      <c r="AB13" s="641"/>
      <c r="AC13" s="641"/>
      <c r="AD13" s="642">
        <v>31567</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1517359</v>
      </c>
      <c r="BH13" s="589"/>
      <c r="BI13" s="589"/>
      <c r="BJ13" s="589"/>
      <c r="BK13" s="589"/>
      <c r="BL13" s="589"/>
      <c r="BM13" s="589"/>
      <c r="BN13" s="590"/>
      <c r="BO13" s="641">
        <v>32.299999999999997</v>
      </c>
      <c r="BP13" s="641"/>
      <c r="BQ13" s="641"/>
      <c r="BR13" s="641"/>
      <c r="BS13" s="594" t="s">
        <v>111</v>
      </c>
      <c r="BT13" s="589"/>
      <c r="BU13" s="589"/>
      <c r="BV13" s="589"/>
      <c r="BW13" s="589"/>
      <c r="BX13" s="589"/>
      <c r="BY13" s="589"/>
      <c r="BZ13" s="589"/>
      <c r="CA13" s="589"/>
      <c r="CB13" s="627"/>
      <c r="CD13" s="620" t="s">
        <v>235</v>
      </c>
      <c r="CE13" s="621"/>
      <c r="CF13" s="621"/>
      <c r="CG13" s="621"/>
      <c r="CH13" s="621"/>
      <c r="CI13" s="621"/>
      <c r="CJ13" s="621"/>
      <c r="CK13" s="621"/>
      <c r="CL13" s="621"/>
      <c r="CM13" s="621"/>
      <c r="CN13" s="621"/>
      <c r="CO13" s="621"/>
      <c r="CP13" s="621"/>
      <c r="CQ13" s="622"/>
      <c r="CR13" s="588">
        <v>3135196</v>
      </c>
      <c r="CS13" s="589"/>
      <c r="CT13" s="589"/>
      <c r="CU13" s="589"/>
      <c r="CV13" s="589"/>
      <c r="CW13" s="589"/>
      <c r="CX13" s="589"/>
      <c r="CY13" s="590"/>
      <c r="CZ13" s="641">
        <v>13.3</v>
      </c>
      <c r="DA13" s="641"/>
      <c r="DB13" s="641"/>
      <c r="DC13" s="641"/>
      <c r="DD13" s="594">
        <v>1477851</v>
      </c>
      <c r="DE13" s="589"/>
      <c r="DF13" s="589"/>
      <c r="DG13" s="589"/>
      <c r="DH13" s="589"/>
      <c r="DI13" s="589"/>
      <c r="DJ13" s="589"/>
      <c r="DK13" s="589"/>
      <c r="DL13" s="589"/>
      <c r="DM13" s="589"/>
      <c r="DN13" s="589"/>
      <c r="DO13" s="589"/>
      <c r="DP13" s="590"/>
      <c r="DQ13" s="594">
        <v>2164173</v>
      </c>
      <c r="DR13" s="589"/>
      <c r="DS13" s="589"/>
      <c r="DT13" s="589"/>
      <c r="DU13" s="589"/>
      <c r="DV13" s="589"/>
      <c r="DW13" s="589"/>
      <c r="DX13" s="589"/>
      <c r="DY13" s="589"/>
      <c r="DZ13" s="589"/>
      <c r="EA13" s="589"/>
      <c r="EB13" s="589"/>
      <c r="EC13" s="627"/>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61363</v>
      </c>
      <c r="BH14" s="589"/>
      <c r="BI14" s="589"/>
      <c r="BJ14" s="589"/>
      <c r="BK14" s="589"/>
      <c r="BL14" s="589"/>
      <c r="BM14" s="589"/>
      <c r="BN14" s="590"/>
      <c r="BO14" s="641">
        <v>1.3</v>
      </c>
      <c r="BP14" s="641"/>
      <c r="BQ14" s="641"/>
      <c r="BR14" s="641"/>
      <c r="BS14" s="594" t="s">
        <v>111</v>
      </c>
      <c r="BT14" s="589"/>
      <c r="BU14" s="589"/>
      <c r="BV14" s="589"/>
      <c r="BW14" s="589"/>
      <c r="BX14" s="589"/>
      <c r="BY14" s="589"/>
      <c r="BZ14" s="589"/>
      <c r="CA14" s="589"/>
      <c r="CB14" s="627"/>
      <c r="CD14" s="620" t="s">
        <v>238</v>
      </c>
      <c r="CE14" s="621"/>
      <c r="CF14" s="621"/>
      <c r="CG14" s="621"/>
      <c r="CH14" s="621"/>
      <c r="CI14" s="621"/>
      <c r="CJ14" s="621"/>
      <c r="CK14" s="621"/>
      <c r="CL14" s="621"/>
      <c r="CM14" s="621"/>
      <c r="CN14" s="621"/>
      <c r="CO14" s="621"/>
      <c r="CP14" s="621"/>
      <c r="CQ14" s="622"/>
      <c r="CR14" s="588">
        <v>662247</v>
      </c>
      <c r="CS14" s="589"/>
      <c r="CT14" s="589"/>
      <c r="CU14" s="589"/>
      <c r="CV14" s="589"/>
      <c r="CW14" s="589"/>
      <c r="CX14" s="589"/>
      <c r="CY14" s="590"/>
      <c r="CZ14" s="641">
        <v>2.8</v>
      </c>
      <c r="DA14" s="641"/>
      <c r="DB14" s="641"/>
      <c r="DC14" s="641"/>
      <c r="DD14" s="594" t="s">
        <v>111</v>
      </c>
      <c r="DE14" s="589"/>
      <c r="DF14" s="589"/>
      <c r="DG14" s="589"/>
      <c r="DH14" s="589"/>
      <c r="DI14" s="589"/>
      <c r="DJ14" s="589"/>
      <c r="DK14" s="589"/>
      <c r="DL14" s="589"/>
      <c r="DM14" s="589"/>
      <c r="DN14" s="589"/>
      <c r="DO14" s="589"/>
      <c r="DP14" s="590"/>
      <c r="DQ14" s="594">
        <v>576747</v>
      </c>
      <c r="DR14" s="589"/>
      <c r="DS14" s="589"/>
      <c r="DT14" s="589"/>
      <c r="DU14" s="589"/>
      <c r="DV14" s="589"/>
      <c r="DW14" s="589"/>
      <c r="DX14" s="589"/>
      <c r="DY14" s="589"/>
      <c r="DZ14" s="589"/>
      <c r="EA14" s="589"/>
      <c r="EB14" s="589"/>
      <c r="EC14" s="627"/>
    </row>
    <row r="15" spans="2:143" ht="11.25" customHeight="1" x14ac:dyDescent="0.15">
      <c r="B15" s="585" t="s">
        <v>239</v>
      </c>
      <c r="C15" s="586"/>
      <c r="D15" s="586"/>
      <c r="E15" s="586"/>
      <c r="F15" s="586"/>
      <c r="G15" s="586"/>
      <c r="H15" s="586"/>
      <c r="I15" s="586"/>
      <c r="J15" s="586"/>
      <c r="K15" s="586"/>
      <c r="L15" s="586"/>
      <c r="M15" s="586"/>
      <c r="N15" s="586"/>
      <c r="O15" s="586"/>
      <c r="P15" s="586"/>
      <c r="Q15" s="587"/>
      <c r="R15" s="588">
        <v>9668</v>
      </c>
      <c r="S15" s="589"/>
      <c r="T15" s="589"/>
      <c r="U15" s="589"/>
      <c r="V15" s="589"/>
      <c r="W15" s="589"/>
      <c r="X15" s="589"/>
      <c r="Y15" s="590"/>
      <c r="Z15" s="641">
        <v>0</v>
      </c>
      <c r="AA15" s="641"/>
      <c r="AB15" s="641"/>
      <c r="AC15" s="641"/>
      <c r="AD15" s="642">
        <v>9668</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435784</v>
      </c>
      <c r="BH15" s="589"/>
      <c r="BI15" s="589"/>
      <c r="BJ15" s="589"/>
      <c r="BK15" s="589"/>
      <c r="BL15" s="589"/>
      <c r="BM15" s="589"/>
      <c r="BN15" s="590"/>
      <c r="BO15" s="641">
        <v>9.3000000000000007</v>
      </c>
      <c r="BP15" s="641"/>
      <c r="BQ15" s="641"/>
      <c r="BR15" s="641"/>
      <c r="BS15" s="594" t="s">
        <v>111</v>
      </c>
      <c r="BT15" s="589"/>
      <c r="BU15" s="589"/>
      <c r="BV15" s="589"/>
      <c r="BW15" s="589"/>
      <c r="BX15" s="589"/>
      <c r="BY15" s="589"/>
      <c r="BZ15" s="589"/>
      <c r="CA15" s="589"/>
      <c r="CB15" s="627"/>
      <c r="CD15" s="620" t="s">
        <v>241</v>
      </c>
      <c r="CE15" s="621"/>
      <c r="CF15" s="621"/>
      <c r="CG15" s="621"/>
      <c r="CH15" s="621"/>
      <c r="CI15" s="621"/>
      <c r="CJ15" s="621"/>
      <c r="CK15" s="621"/>
      <c r="CL15" s="621"/>
      <c r="CM15" s="621"/>
      <c r="CN15" s="621"/>
      <c r="CO15" s="621"/>
      <c r="CP15" s="621"/>
      <c r="CQ15" s="622"/>
      <c r="CR15" s="588">
        <v>2678949</v>
      </c>
      <c r="CS15" s="589"/>
      <c r="CT15" s="589"/>
      <c r="CU15" s="589"/>
      <c r="CV15" s="589"/>
      <c r="CW15" s="589"/>
      <c r="CX15" s="589"/>
      <c r="CY15" s="590"/>
      <c r="CZ15" s="641">
        <v>11.4</v>
      </c>
      <c r="DA15" s="641"/>
      <c r="DB15" s="641"/>
      <c r="DC15" s="641"/>
      <c r="DD15" s="594">
        <v>453803</v>
      </c>
      <c r="DE15" s="589"/>
      <c r="DF15" s="589"/>
      <c r="DG15" s="589"/>
      <c r="DH15" s="589"/>
      <c r="DI15" s="589"/>
      <c r="DJ15" s="589"/>
      <c r="DK15" s="589"/>
      <c r="DL15" s="589"/>
      <c r="DM15" s="589"/>
      <c r="DN15" s="589"/>
      <c r="DO15" s="589"/>
      <c r="DP15" s="590"/>
      <c r="DQ15" s="594">
        <v>1992736</v>
      </c>
      <c r="DR15" s="589"/>
      <c r="DS15" s="589"/>
      <c r="DT15" s="589"/>
      <c r="DU15" s="589"/>
      <c r="DV15" s="589"/>
      <c r="DW15" s="589"/>
      <c r="DX15" s="589"/>
      <c r="DY15" s="589"/>
      <c r="DZ15" s="589"/>
      <c r="EA15" s="589"/>
      <c r="EB15" s="589"/>
      <c r="EC15" s="627"/>
    </row>
    <row r="16" spans="2:143" ht="11.25" customHeight="1" x14ac:dyDescent="0.15">
      <c r="B16" s="585" t="s">
        <v>242</v>
      </c>
      <c r="C16" s="586"/>
      <c r="D16" s="586"/>
      <c r="E16" s="586"/>
      <c r="F16" s="586"/>
      <c r="G16" s="586"/>
      <c r="H16" s="586"/>
      <c r="I16" s="586"/>
      <c r="J16" s="586"/>
      <c r="K16" s="586"/>
      <c r="L16" s="586"/>
      <c r="M16" s="586"/>
      <c r="N16" s="586"/>
      <c r="O16" s="586"/>
      <c r="P16" s="586"/>
      <c r="Q16" s="587"/>
      <c r="R16" s="588">
        <v>8126799</v>
      </c>
      <c r="S16" s="589"/>
      <c r="T16" s="589"/>
      <c r="U16" s="589"/>
      <c r="V16" s="589"/>
      <c r="W16" s="589"/>
      <c r="X16" s="589"/>
      <c r="Y16" s="590"/>
      <c r="Z16" s="641">
        <v>34</v>
      </c>
      <c r="AA16" s="641"/>
      <c r="AB16" s="641"/>
      <c r="AC16" s="641"/>
      <c r="AD16" s="642">
        <v>6966725</v>
      </c>
      <c r="AE16" s="642"/>
      <c r="AF16" s="642"/>
      <c r="AG16" s="642"/>
      <c r="AH16" s="642"/>
      <c r="AI16" s="642"/>
      <c r="AJ16" s="642"/>
      <c r="AK16" s="642"/>
      <c r="AL16" s="611">
        <v>56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7"/>
      <c r="CD16" s="620" t="s">
        <v>244</v>
      </c>
      <c r="CE16" s="621"/>
      <c r="CF16" s="621"/>
      <c r="CG16" s="621"/>
      <c r="CH16" s="621"/>
      <c r="CI16" s="621"/>
      <c r="CJ16" s="621"/>
      <c r="CK16" s="621"/>
      <c r="CL16" s="621"/>
      <c r="CM16" s="621"/>
      <c r="CN16" s="621"/>
      <c r="CO16" s="621"/>
      <c r="CP16" s="621"/>
      <c r="CQ16" s="622"/>
      <c r="CR16" s="588">
        <v>101682</v>
      </c>
      <c r="CS16" s="589"/>
      <c r="CT16" s="589"/>
      <c r="CU16" s="589"/>
      <c r="CV16" s="589"/>
      <c r="CW16" s="589"/>
      <c r="CX16" s="589"/>
      <c r="CY16" s="590"/>
      <c r="CZ16" s="641">
        <v>0.4</v>
      </c>
      <c r="DA16" s="641"/>
      <c r="DB16" s="641"/>
      <c r="DC16" s="641"/>
      <c r="DD16" s="594" t="s">
        <v>111</v>
      </c>
      <c r="DE16" s="589"/>
      <c r="DF16" s="589"/>
      <c r="DG16" s="589"/>
      <c r="DH16" s="589"/>
      <c r="DI16" s="589"/>
      <c r="DJ16" s="589"/>
      <c r="DK16" s="589"/>
      <c r="DL16" s="589"/>
      <c r="DM16" s="589"/>
      <c r="DN16" s="589"/>
      <c r="DO16" s="589"/>
      <c r="DP16" s="590"/>
      <c r="DQ16" s="594">
        <v>48507</v>
      </c>
      <c r="DR16" s="589"/>
      <c r="DS16" s="589"/>
      <c r="DT16" s="589"/>
      <c r="DU16" s="589"/>
      <c r="DV16" s="589"/>
      <c r="DW16" s="589"/>
      <c r="DX16" s="589"/>
      <c r="DY16" s="589"/>
      <c r="DZ16" s="589"/>
      <c r="EA16" s="589"/>
      <c r="EB16" s="589"/>
      <c r="EC16" s="627"/>
    </row>
    <row r="17" spans="2:133" ht="11.25" customHeight="1" x14ac:dyDescent="0.15">
      <c r="B17" s="585" t="s">
        <v>245</v>
      </c>
      <c r="C17" s="586"/>
      <c r="D17" s="586"/>
      <c r="E17" s="586"/>
      <c r="F17" s="586"/>
      <c r="G17" s="586"/>
      <c r="H17" s="586"/>
      <c r="I17" s="586"/>
      <c r="J17" s="586"/>
      <c r="K17" s="586"/>
      <c r="L17" s="586"/>
      <c r="M17" s="586"/>
      <c r="N17" s="586"/>
      <c r="O17" s="586"/>
      <c r="P17" s="586"/>
      <c r="Q17" s="587"/>
      <c r="R17" s="588">
        <v>6966725</v>
      </c>
      <c r="S17" s="589"/>
      <c r="T17" s="589"/>
      <c r="U17" s="589"/>
      <c r="V17" s="589"/>
      <c r="W17" s="589"/>
      <c r="X17" s="589"/>
      <c r="Y17" s="590"/>
      <c r="Z17" s="641">
        <v>29.2</v>
      </c>
      <c r="AA17" s="641"/>
      <c r="AB17" s="641"/>
      <c r="AC17" s="641"/>
      <c r="AD17" s="642">
        <v>6966725</v>
      </c>
      <c r="AE17" s="642"/>
      <c r="AF17" s="642"/>
      <c r="AG17" s="642"/>
      <c r="AH17" s="642"/>
      <c r="AI17" s="642"/>
      <c r="AJ17" s="642"/>
      <c r="AK17" s="642"/>
      <c r="AL17" s="611">
        <v>56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7"/>
      <c r="CD17" s="620" t="s">
        <v>247</v>
      </c>
      <c r="CE17" s="621"/>
      <c r="CF17" s="621"/>
      <c r="CG17" s="621"/>
      <c r="CH17" s="621"/>
      <c r="CI17" s="621"/>
      <c r="CJ17" s="621"/>
      <c r="CK17" s="621"/>
      <c r="CL17" s="621"/>
      <c r="CM17" s="621"/>
      <c r="CN17" s="621"/>
      <c r="CO17" s="621"/>
      <c r="CP17" s="621"/>
      <c r="CQ17" s="622"/>
      <c r="CR17" s="588">
        <v>3623527</v>
      </c>
      <c r="CS17" s="589"/>
      <c r="CT17" s="589"/>
      <c r="CU17" s="589"/>
      <c r="CV17" s="589"/>
      <c r="CW17" s="589"/>
      <c r="CX17" s="589"/>
      <c r="CY17" s="590"/>
      <c r="CZ17" s="641">
        <v>15.4</v>
      </c>
      <c r="DA17" s="641"/>
      <c r="DB17" s="641"/>
      <c r="DC17" s="641"/>
      <c r="DD17" s="594" t="s">
        <v>111</v>
      </c>
      <c r="DE17" s="589"/>
      <c r="DF17" s="589"/>
      <c r="DG17" s="589"/>
      <c r="DH17" s="589"/>
      <c r="DI17" s="589"/>
      <c r="DJ17" s="589"/>
      <c r="DK17" s="589"/>
      <c r="DL17" s="589"/>
      <c r="DM17" s="589"/>
      <c r="DN17" s="589"/>
      <c r="DO17" s="589"/>
      <c r="DP17" s="590"/>
      <c r="DQ17" s="594">
        <v>3407176</v>
      </c>
      <c r="DR17" s="589"/>
      <c r="DS17" s="589"/>
      <c r="DT17" s="589"/>
      <c r="DU17" s="589"/>
      <c r="DV17" s="589"/>
      <c r="DW17" s="589"/>
      <c r="DX17" s="589"/>
      <c r="DY17" s="589"/>
      <c r="DZ17" s="589"/>
      <c r="EA17" s="589"/>
      <c r="EB17" s="589"/>
      <c r="EC17" s="627"/>
    </row>
    <row r="18" spans="2:133" ht="11.25" customHeight="1" x14ac:dyDescent="0.15">
      <c r="B18" s="585" t="s">
        <v>248</v>
      </c>
      <c r="C18" s="586"/>
      <c r="D18" s="586"/>
      <c r="E18" s="586"/>
      <c r="F18" s="586"/>
      <c r="G18" s="586"/>
      <c r="H18" s="586"/>
      <c r="I18" s="586"/>
      <c r="J18" s="586"/>
      <c r="K18" s="586"/>
      <c r="L18" s="586"/>
      <c r="M18" s="586"/>
      <c r="N18" s="586"/>
      <c r="O18" s="586"/>
      <c r="P18" s="586"/>
      <c r="Q18" s="587"/>
      <c r="R18" s="588">
        <v>1160046</v>
      </c>
      <c r="S18" s="589"/>
      <c r="T18" s="589"/>
      <c r="U18" s="589"/>
      <c r="V18" s="589"/>
      <c r="W18" s="589"/>
      <c r="X18" s="589"/>
      <c r="Y18" s="590"/>
      <c r="Z18" s="641">
        <v>4.9000000000000004</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7"/>
      <c r="CD18" s="620" t="s">
        <v>250</v>
      </c>
      <c r="CE18" s="621"/>
      <c r="CF18" s="621"/>
      <c r="CG18" s="621"/>
      <c r="CH18" s="621"/>
      <c r="CI18" s="621"/>
      <c r="CJ18" s="621"/>
      <c r="CK18" s="621"/>
      <c r="CL18" s="621"/>
      <c r="CM18" s="621"/>
      <c r="CN18" s="621"/>
      <c r="CO18" s="621"/>
      <c r="CP18" s="621"/>
      <c r="CQ18" s="622"/>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7"/>
    </row>
    <row r="19" spans="2:133" ht="11.25" customHeight="1" x14ac:dyDescent="0.15">
      <c r="B19" s="585" t="s">
        <v>251</v>
      </c>
      <c r="C19" s="586"/>
      <c r="D19" s="586"/>
      <c r="E19" s="586"/>
      <c r="F19" s="586"/>
      <c r="G19" s="586"/>
      <c r="H19" s="586"/>
      <c r="I19" s="586"/>
      <c r="J19" s="586"/>
      <c r="K19" s="586"/>
      <c r="L19" s="586"/>
      <c r="M19" s="586"/>
      <c r="N19" s="586"/>
      <c r="O19" s="586"/>
      <c r="P19" s="586"/>
      <c r="Q19" s="587"/>
      <c r="R19" s="588">
        <v>28</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270030</v>
      </c>
      <c r="BH19" s="589"/>
      <c r="BI19" s="589"/>
      <c r="BJ19" s="589"/>
      <c r="BK19" s="589"/>
      <c r="BL19" s="589"/>
      <c r="BM19" s="589"/>
      <c r="BN19" s="590"/>
      <c r="BO19" s="641">
        <v>5.7</v>
      </c>
      <c r="BP19" s="641"/>
      <c r="BQ19" s="641"/>
      <c r="BR19" s="641"/>
      <c r="BS19" s="594" t="s">
        <v>111</v>
      </c>
      <c r="BT19" s="589"/>
      <c r="BU19" s="589"/>
      <c r="BV19" s="589"/>
      <c r="BW19" s="589"/>
      <c r="BX19" s="589"/>
      <c r="BY19" s="589"/>
      <c r="BZ19" s="589"/>
      <c r="CA19" s="589"/>
      <c r="CB19" s="627"/>
      <c r="CD19" s="620" t="s">
        <v>253</v>
      </c>
      <c r="CE19" s="621"/>
      <c r="CF19" s="621"/>
      <c r="CG19" s="621"/>
      <c r="CH19" s="621"/>
      <c r="CI19" s="621"/>
      <c r="CJ19" s="621"/>
      <c r="CK19" s="621"/>
      <c r="CL19" s="621"/>
      <c r="CM19" s="621"/>
      <c r="CN19" s="621"/>
      <c r="CO19" s="621"/>
      <c r="CP19" s="621"/>
      <c r="CQ19" s="622"/>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7"/>
    </row>
    <row r="20" spans="2:133" ht="11.25" customHeight="1" x14ac:dyDescent="0.15">
      <c r="B20" s="585" t="s">
        <v>254</v>
      </c>
      <c r="C20" s="586"/>
      <c r="D20" s="586"/>
      <c r="E20" s="586"/>
      <c r="F20" s="586"/>
      <c r="G20" s="586"/>
      <c r="H20" s="586"/>
      <c r="I20" s="586"/>
      <c r="J20" s="586"/>
      <c r="K20" s="586"/>
      <c r="L20" s="586"/>
      <c r="M20" s="586"/>
      <c r="N20" s="586"/>
      <c r="O20" s="586"/>
      <c r="P20" s="586"/>
      <c r="Q20" s="587"/>
      <c r="R20" s="588">
        <v>13667613</v>
      </c>
      <c r="S20" s="589"/>
      <c r="T20" s="589"/>
      <c r="U20" s="589"/>
      <c r="V20" s="589"/>
      <c r="W20" s="589"/>
      <c r="X20" s="589"/>
      <c r="Y20" s="590"/>
      <c r="Z20" s="641">
        <v>57.2</v>
      </c>
      <c r="AA20" s="641"/>
      <c r="AB20" s="641"/>
      <c r="AC20" s="641"/>
      <c r="AD20" s="642">
        <v>12261486</v>
      </c>
      <c r="AE20" s="642"/>
      <c r="AF20" s="642"/>
      <c r="AG20" s="642"/>
      <c r="AH20" s="642"/>
      <c r="AI20" s="642"/>
      <c r="AJ20" s="642"/>
      <c r="AK20" s="642"/>
      <c r="AL20" s="611">
        <v>98.5</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270030</v>
      </c>
      <c r="BH20" s="589"/>
      <c r="BI20" s="589"/>
      <c r="BJ20" s="589"/>
      <c r="BK20" s="589"/>
      <c r="BL20" s="589"/>
      <c r="BM20" s="589"/>
      <c r="BN20" s="590"/>
      <c r="BO20" s="641">
        <v>5.7</v>
      </c>
      <c r="BP20" s="641"/>
      <c r="BQ20" s="641"/>
      <c r="BR20" s="641"/>
      <c r="BS20" s="594" t="s">
        <v>111</v>
      </c>
      <c r="BT20" s="589"/>
      <c r="BU20" s="589"/>
      <c r="BV20" s="589"/>
      <c r="BW20" s="589"/>
      <c r="BX20" s="589"/>
      <c r="BY20" s="589"/>
      <c r="BZ20" s="589"/>
      <c r="CA20" s="589"/>
      <c r="CB20" s="627"/>
      <c r="CD20" s="620" t="s">
        <v>256</v>
      </c>
      <c r="CE20" s="621"/>
      <c r="CF20" s="621"/>
      <c r="CG20" s="621"/>
      <c r="CH20" s="621"/>
      <c r="CI20" s="621"/>
      <c r="CJ20" s="621"/>
      <c r="CK20" s="621"/>
      <c r="CL20" s="621"/>
      <c r="CM20" s="621"/>
      <c r="CN20" s="621"/>
      <c r="CO20" s="621"/>
      <c r="CP20" s="621"/>
      <c r="CQ20" s="622"/>
      <c r="CR20" s="588">
        <v>23568113</v>
      </c>
      <c r="CS20" s="589"/>
      <c r="CT20" s="589"/>
      <c r="CU20" s="589"/>
      <c r="CV20" s="589"/>
      <c r="CW20" s="589"/>
      <c r="CX20" s="589"/>
      <c r="CY20" s="590"/>
      <c r="CZ20" s="641">
        <v>100</v>
      </c>
      <c r="DA20" s="641"/>
      <c r="DB20" s="641"/>
      <c r="DC20" s="641"/>
      <c r="DD20" s="594">
        <v>2976748</v>
      </c>
      <c r="DE20" s="589"/>
      <c r="DF20" s="589"/>
      <c r="DG20" s="589"/>
      <c r="DH20" s="589"/>
      <c r="DI20" s="589"/>
      <c r="DJ20" s="589"/>
      <c r="DK20" s="589"/>
      <c r="DL20" s="589"/>
      <c r="DM20" s="589"/>
      <c r="DN20" s="589"/>
      <c r="DO20" s="589"/>
      <c r="DP20" s="590"/>
      <c r="DQ20" s="594">
        <v>15623096</v>
      </c>
      <c r="DR20" s="589"/>
      <c r="DS20" s="589"/>
      <c r="DT20" s="589"/>
      <c r="DU20" s="589"/>
      <c r="DV20" s="589"/>
      <c r="DW20" s="589"/>
      <c r="DX20" s="589"/>
      <c r="DY20" s="589"/>
      <c r="DZ20" s="589"/>
      <c r="EA20" s="589"/>
      <c r="EB20" s="589"/>
      <c r="EC20" s="627"/>
    </row>
    <row r="21" spans="2:133" ht="11.25" customHeight="1" x14ac:dyDescent="0.15">
      <c r="B21" s="585" t="s">
        <v>257</v>
      </c>
      <c r="C21" s="586"/>
      <c r="D21" s="586"/>
      <c r="E21" s="586"/>
      <c r="F21" s="586"/>
      <c r="G21" s="586"/>
      <c r="H21" s="586"/>
      <c r="I21" s="586"/>
      <c r="J21" s="586"/>
      <c r="K21" s="586"/>
      <c r="L21" s="586"/>
      <c r="M21" s="586"/>
      <c r="N21" s="586"/>
      <c r="O21" s="586"/>
      <c r="P21" s="586"/>
      <c r="Q21" s="587"/>
      <c r="R21" s="588">
        <v>5494</v>
      </c>
      <c r="S21" s="589"/>
      <c r="T21" s="589"/>
      <c r="U21" s="589"/>
      <c r="V21" s="589"/>
      <c r="W21" s="589"/>
      <c r="X21" s="589"/>
      <c r="Y21" s="590"/>
      <c r="Z21" s="641">
        <v>0</v>
      </c>
      <c r="AA21" s="641"/>
      <c r="AB21" s="641"/>
      <c r="AC21" s="641"/>
      <c r="AD21" s="642">
        <v>5494</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23977</v>
      </c>
      <c r="BH21" s="589"/>
      <c r="BI21" s="589"/>
      <c r="BJ21" s="589"/>
      <c r="BK21" s="589"/>
      <c r="BL21" s="589"/>
      <c r="BM21" s="589"/>
      <c r="BN21" s="590"/>
      <c r="BO21" s="641">
        <v>0.5</v>
      </c>
      <c r="BP21" s="641"/>
      <c r="BQ21" s="641"/>
      <c r="BR21" s="641"/>
      <c r="BS21" s="594" t="s">
        <v>111</v>
      </c>
      <c r="BT21" s="589"/>
      <c r="BU21" s="589"/>
      <c r="BV21" s="589"/>
      <c r="BW21" s="589"/>
      <c r="BX21" s="589"/>
      <c r="BY21" s="589"/>
      <c r="BZ21" s="589"/>
      <c r="CA21" s="589"/>
      <c r="CB21" s="627"/>
      <c r="CD21" s="614"/>
      <c r="CE21" s="615"/>
      <c r="CF21" s="615"/>
      <c r="CG21" s="615"/>
      <c r="CH21" s="615"/>
      <c r="CI21" s="615"/>
      <c r="CJ21" s="615"/>
      <c r="CK21" s="615"/>
      <c r="CL21" s="615"/>
      <c r="CM21" s="615"/>
      <c r="CN21" s="615"/>
      <c r="CO21" s="615"/>
      <c r="CP21" s="615"/>
      <c r="CQ21" s="616"/>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7"/>
    </row>
    <row r="22" spans="2:133" ht="11.25" customHeight="1" x14ac:dyDescent="0.15">
      <c r="B22" s="585" t="s">
        <v>259</v>
      </c>
      <c r="C22" s="586"/>
      <c r="D22" s="586"/>
      <c r="E22" s="586"/>
      <c r="F22" s="586"/>
      <c r="G22" s="586"/>
      <c r="H22" s="586"/>
      <c r="I22" s="586"/>
      <c r="J22" s="586"/>
      <c r="K22" s="586"/>
      <c r="L22" s="586"/>
      <c r="M22" s="586"/>
      <c r="N22" s="586"/>
      <c r="O22" s="586"/>
      <c r="P22" s="586"/>
      <c r="Q22" s="587"/>
      <c r="R22" s="588">
        <v>51665</v>
      </c>
      <c r="S22" s="589"/>
      <c r="T22" s="589"/>
      <c r="U22" s="589"/>
      <c r="V22" s="589"/>
      <c r="W22" s="589"/>
      <c r="X22" s="589"/>
      <c r="Y22" s="590"/>
      <c r="Z22" s="641">
        <v>0.2</v>
      </c>
      <c r="AA22" s="641"/>
      <c r="AB22" s="641"/>
      <c r="AC22" s="641"/>
      <c r="AD22" s="642" t="s">
        <v>111</v>
      </c>
      <c r="AE22" s="642"/>
      <c r="AF22" s="642"/>
      <c r="AG22" s="642"/>
      <c r="AH22" s="642"/>
      <c r="AI22" s="642"/>
      <c r="AJ22" s="642"/>
      <c r="AK22" s="642"/>
      <c r="AL22" s="611" t="s">
        <v>111</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7"/>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561351</v>
      </c>
      <c r="S23" s="589"/>
      <c r="T23" s="589"/>
      <c r="U23" s="589"/>
      <c r="V23" s="589"/>
      <c r="W23" s="589"/>
      <c r="X23" s="589"/>
      <c r="Y23" s="590"/>
      <c r="Z23" s="641">
        <v>2.2999999999999998</v>
      </c>
      <c r="AA23" s="641"/>
      <c r="AB23" s="641"/>
      <c r="AC23" s="641"/>
      <c r="AD23" s="642">
        <v>20342</v>
      </c>
      <c r="AE23" s="642"/>
      <c r="AF23" s="642"/>
      <c r="AG23" s="642"/>
      <c r="AH23" s="642"/>
      <c r="AI23" s="642"/>
      <c r="AJ23" s="642"/>
      <c r="AK23" s="642"/>
      <c r="AL23" s="611">
        <v>0.2</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v>246053</v>
      </c>
      <c r="BH23" s="589"/>
      <c r="BI23" s="589"/>
      <c r="BJ23" s="589"/>
      <c r="BK23" s="589"/>
      <c r="BL23" s="589"/>
      <c r="BM23" s="589"/>
      <c r="BN23" s="590"/>
      <c r="BO23" s="641">
        <v>5.2</v>
      </c>
      <c r="BP23" s="641"/>
      <c r="BQ23" s="641"/>
      <c r="BR23" s="641"/>
      <c r="BS23" s="594" t="s">
        <v>111</v>
      </c>
      <c r="BT23" s="589"/>
      <c r="BU23" s="589"/>
      <c r="BV23" s="589"/>
      <c r="BW23" s="589"/>
      <c r="BX23" s="589"/>
      <c r="BY23" s="589"/>
      <c r="BZ23" s="589"/>
      <c r="CA23" s="589"/>
      <c r="CB23" s="627"/>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220756</v>
      </c>
      <c r="S24" s="589"/>
      <c r="T24" s="589"/>
      <c r="U24" s="589"/>
      <c r="V24" s="589"/>
      <c r="W24" s="589"/>
      <c r="X24" s="589"/>
      <c r="Y24" s="590"/>
      <c r="Z24" s="641">
        <v>0.9</v>
      </c>
      <c r="AA24" s="641"/>
      <c r="AB24" s="641"/>
      <c r="AC24" s="641"/>
      <c r="AD24" s="642">
        <v>874</v>
      </c>
      <c r="AE24" s="642"/>
      <c r="AF24" s="642"/>
      <c r="AG24" s="642"/>
      <c r="AH24" s="642"/>
      <c r="AI24" s="642"/>
      <c r="AJ24" s="642"/>
      <c r="AK24" s="642"/>
      <c r="AL24" s="611">
        <v>0</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7"/>
      <c r="CD24" s="645" t="s">
        <v>271</v>
      </c>
      <c r="CE24" s="646"/>
      <c r="CF24" s="646"/>
      <c r="CG24" s="646"/>
      <c r="CH24" s="646"/>
      <c r="CI24" s="646"/>
      <c r="CJ24" s="646"/>
      <c r="CK24" s="646"/>
      <c r="CL24" s="646"/>
      <c r="CM24" s="646"/>
      <c r="CN24" s="646"/>
      <c r="CO24" s="646"/>
      <c r="CP24" s="646"/>
      <c r="CQ24" s="647"/>
      <c r="CR24" s="638">
        <v>10067890</v>
      </c>
      <c r="CS24" s="639"/>
      <c r="CT24" s="639"/>
      <c r="CU24" s="639"/>
      <c r="CV24" s="639"/>
      <c r="CW24" s="639"/>
      <c r="CX24" s="639"/>
      <c r="CY24" s="686"/>
      <c r="CZ24" s="690">
        <v>42.7</v>
      </c>
      <c r="DA24" s="691"/>
      <c r="DB24" s="691"/>
      <c r="DC24" s="692"/>
      <c r="DD24" s="685">
        <v>6801306</v>
      </c>
      <c r="DE24" s="639"/>
      <c r="DF24" s="639"/>
      <c r="DG24" s="639"/>
      <c r="DH24" s="639"/>
      <c r="DI24" s="639"/>
      <c r="DJ24" s="639"/>
      <c r="DK24" s="686"/>
      <c r="DL24" s="685">
        <v>6776420</v>
      </c>
      <c r="DM24" s="639"/>
      <c r="DN24" s="639"/>
      <c r="DO24" s="639"/>
      <c r="DP24" s="639"/>
      <c r="DQ24" s="639"/>
      <c r="DR24" s="639"/>
      <c r="DS24" s="639"/>
      <c r="DT24" s="639"/>
      <c r="DU24" s="639"/>
      <c r="DV24" s="686"/>
      <c r="DW24" s="687">
        <v>51.1</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2900818</v>
      </c>
      <c r="S25" s="589"/>
      <c r="T25" s="589"/>
      <c r="U25" s="589"/>
      <c r="V25" s="589"/>
      <c r="W25" s="589"/>
      <c r="X25" s="589"/>
      <c r="Y25" s="590"/>
      <c r="Z25" s="641">
        <v>12.1</v>
      </c>
      <c r="AA25" s="641"/>
      <c r="AB25" s="641"/>
      <c r="AC25" s="641"/>
      <c r="AD25" s="642" t="s">
        <v>111</v>
      </c>
      <c r="AE25" s="642"/>
      <c r="AF25" s="642"/>
      <c r="AG25" s="642"/>
      <c r="AH25" s="642"/>
      <c r="AI25" s="642"/>
      <c r="AJ25" s="642"/>
      <c r="AK25" s="642"/>
      <c r="AL25" s="611" t="s">
        <v>111</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7"/>
      <c r="CD25" s="620" t="s">
        <v>274</v>
      </c>
      <c r="CE25" s="621"/>
      <c r="CF25" s="621"/>
      <c r="CG25" s="621"/>
      <c r="CH25" s="621"/>
      <c r="CI25" s="621"/>
      <c r="CJ25" s="621"/>
      <c r="CK25" s="621"/>
      <c r="CL25" s="621"/>
      <c r="CM25" s="621"/>
      <c r="CN25" s="621"/>
      <c r="CO25" s="621"/>
      <c r="CP25" s="621"/>
      <c r="CQ25" s="622"/>
      <c r="CR25" s="588">
        <v>2669723</v>
      </c>
      <c r="CS25" s="601"/>
      <c r="CT25" s="601"/>
      <c r="CU25" s="601"/>
      <c r="CV25" s="601"/>
      <c r="CW25" s="601"/>
      <c r="CX25" s="601"/>
      <c r="CY25" s="602"/>
      <c r="CZ25" s="591">
        <v>11.3</v>
      </c>
      <c r="DA25" s="603"/>
      <c r="DB25" s="603"/>
      <c r="DC25" s="604"/>
      <c r="DD25" s="594">
        <v>2298004</v>
      </c>
      <c r="DE25" s="601"/>
      <c r="DF25" s="601"/>
      <c r="DG25" s="601"/>
      <c r="DH25" s="601"/>
      <c r="DI25" s="601"/>
      <c r="DJ25" s="601"/>
      <c r="DK25" s="602"/>
      <c r="DL25" s="594">
        <v>2273119</v>
      </c>
      <c r="DM25" s="601"/>
      <c r="DN25" s="601"/>
      <c r="DO25" s="601"/>
      <c r="DP25" s="601"/>
      <c r="DQ25" s="601"/>
      <c r="DR25" s="601"/>
      <c r="DS25" s="601"/>
      <c r="DT25" s="601"/>
      <c r="DU25" s="601"/>
      <c r="DV25" s="602"/>
      <c r="DW25" s="611">
        <v>17.100000000000001</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v>13633</v>
      </c>
      <c r="S26" s="589"/>
      <c r="T26" s="589"/>
      <c r="U26" s="589"/>
      <c r="V26" s="589"/>
      <c r="W26" s="589"/>
      <c r="X26" s="589"/>
      <c r="Y26" s="590"/>
      <c r="Z26" s="641">
        <v>0.1</v>
      </c>
      <c r="AA26" s="641"/>
      <c r="AB26" s="641"/>
      <c r="AC26" s="641"/>
      <c r="AD26" s="642">
        <v>13633</v>
      </c>
      <c r="AE26" s="642"/>
      <c r="AF26" s="642"/>
      <c r="AG26" s="642"/>
      <c r="AH26" s="642"/>
      <c r="AI26" s="642"/>
      <c r="AJ26" s="642"/>
      <c r="AK26" s="642"/>
      <c r="AL26" s="611">
        <v>0.1</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7"/>
      <c r="CD26" s="620" t="s">
        <v>277</v>
      </c>
      <c r="CE26" s="621"/>
      <c r="CF26" s="621"/>
      <c r="CG26" s="621"/>
      <c r="CH26" s="621"/>
      <c r="CI26" s="621"/>
      <c r="CJ26" s="621"/>
      <c r="CK26" s="621"/>
      <c r="CL26" s="621"/>
      <c r="CM26" s="621"/>
      <c r="CN26" s="621"/>
      <c r="CO26" s="621"/>
      <c r="CP26" s="621"/>
      <c r="CQ26" s="622"/>
      <c r="CR26" s="588">
        <v>1608197</v>
      </c>
      <c r="CS26" s="589"/>
      <c r="CT26" s="589"/>
      <c r="CU26" s="589"/>
      <c r="CV26" s="589"/>
      <c r="CW26" s="589"/>
      <c r="CX26" s="589"/>
      <c r="CY26" s="590"/>
      <c r="CZ26" s="591">
        <v>6.8</v>
      </c>
      <c r="DA26" s="603"/>
      <c r="DB26" s="603"/>
      <c r="DC26" s="604"/>
      <c r="DD26" s="594">
        <v>1467379</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1193981</v>
      </c>
      <c r="S27" s="589"/>
      <c r="T27" s="589"/>
      <c r="U27" s="589"/>
      <c r="V27" s="589"/>
      <c r="W27" s="589"/>
      <c r="X27" s="589"/>
      <c r="Y27" s="590"/>
      <c r="Z27" s="641">
        <v>5</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4699687</v>
      </c>
      <c r="BH27" s="589"/>
      <c r="BI27" s="589"/>
      <c r="BJ27" s="589"/>
      <c r="BK27" s="589"/>
      <c r="BL27" s="589"/>
      <c r="BM27" s="589"/>
      <c r="BN27" s="590"/>
      <c r="BO27" s="641">
        <v>100</v>
      </c>
      <c r="BP27" s="641"/>
      <c r="BQ27" s="641"/>
      <c r="BR27" s="641"/>
      <c r="BS27" s="594">
        <v>88897</v>
      </c>
      <c r="BT27" s="589"/>
      <c r="BU27" s="589"/>
      <c r="BV27" s="589"/>
      <c r="BW27" s="589"/>
      <c r="BX27" s="589"/>
      <c r="BY27" s="589"/>
      <c r="BZ27" s="589"/>
      <c r="CA27" s="589"/>
      <c r="CB27" s="627"/>
      <c r="CD27" s="620" t="s">
        <v>280</v>
      </c>
      <c r="CE27" s="621"/>
      <c r="CF27" s="621"/>
      <c r="CG27" s="621"/>
      <c r="CH27" s="621"/>
      <c r="CI27" s="621"/>
      <c r="CJ27" s="621"/>
      <c r="CK27" s="621"/>
      <c r="CL27" s="621"/>
      <c r="CM27" s="621"/>
      <c r="CN27" s="621"/>
      <c r="CO27" s="621"/>
      <c r="CP27" s="621"/>
      <c r="CQ27" s="622"/>
      <c r="CR27" s="588">
        <v>3774640</v>
      </c>
      <c r="CS27" s="601"/>
      <c r="CT27" s="601"/>
      <c r="CU27" s="601"/>
      <c r="CV27" s="601"/>
      <c r="CW27" s="601"/>
      <c r="CX27" s="601"/>
      <c r="CY27" s="602"/>
      <c r="CZ27" s="591">
        <v>16</v>
      </c>
      <c r="DA27" s="603"/>
      <c r="DB27" s="603"/>
      <c r="DC27" s="604"/>
      <c r="DD27" s="594">
        <v>1096126</v>
      </c>
      <c r="DE27" s="601"/>
      <c r="DF27" s="601"/>
      <c r="DG27" s="601"/>
      <c r="DH27" s="601"/>
      <c r="DI27" s="601"/>
      <c r="DJ27" s="601"/>
      <c r="DK27" s="602"/>
      <c r="DL27" s="594">
        <v>1096125</v>
      </c>
      <c r="DM27" s="601"/>
      <c r="DN27" s="601"/>
      <c r="DO27" s="601"/>
      <c r="DP27" s="601"/>
      <c r="DQ27" s="601"/>
      <c r="DR27" s="601"/>
      <c r="DS27" s="601"/>
      <c r="DT27" s="601"/>
      <c r="DU27" s="601"/>
      <c r="DV27" s="602"/>
      <c r="DW27" s="611">
        <v>8.3000000000000007</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322869</v>
      </c>
      <c r="S28" s="589"/>
      <c r="T28" s="589"/>
      <c r="U28" s="589"/>
      <c r="V28" s="589"/>
      <c r="W28" s="589"/>
      <c r="X28" s="589"/>
      <c r="Y28" s="590"/>
      <c r="Z28" s="641">
        <v>1.4</v>
      </c>
      <c r="AA28" s="641"/>
      <c r="AB28" s="641"/>
      <c r="AC28" s="641"/>
      <c r="AD28" s="642">
        <v>148189</v>
      </c>
      <c r="AE28" s="642"/>
      <c r="AF28" s="642"/>
      <c r="AG28" s="642"/>
      <c r="AH28" s="642"/>
      <c r="AI28" s="642"/>
      <c r="AJ28" s="642"/>
      <c r="AK28" s="642"/>
      <c r="AL28" s="611">
        <v>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0" t="s">
        <v>282</v>
      </c>
      <c r="CE28" s="621"/>
      <c r="CF28" s="621"/>
      <c r="CG28" s="621"/>
      <c r="CH28" s="621"/>
      <c r="CI28" s="621"/>
      <c r="CJ28" s="621"/>
      <c r="CK28" s="621"/>
      <c r="CL28" s="621"/>
      <c r="CM28" s="621"/>
      <c r="CN28" s="621"/>
      <c r="CO28" s="621"/>
      <c r="CP28" s="621"/>
      <c r="CQ28" s="622"/>
      <c r="CR28" s="588">
        <v>3623527</v>
      </c>
      <c r="CS28" s="589"/>
      <c r="CT28" s="589"/>
      <c r="CU28" s="589"/>
      <c r="CV28" s="589"/>
      <c r="CW28" s="589"/>
      <c r="CX28" s="589"/>
      <c r="CY28" s="590"/>
      <c r="CZ28" s="591">
        <v>15.4</v>
      </c>
      <c r="DA28" s="603"/>
      <c r="DB28" s="603"/>
      <c r="DC28" s="604"/>
      <c r="DD28" s="594">
        <v>3407176</v>
      </c>
      <c r="DE28" s="589"/>
      <c r="DF28" s="589"/>
      <c r="DG28" s="589"/>
      <c r="DH28" s="589"/>
      <c r="DI28" s="589"/>
      <c r="DJ28" s="589"/>
      <c r="DK28" s="590"/>
      <c r="DL28" s="594">
        <v>3407176</v>
      </c>
      <c r="DM28" s="589"/>
      <c r="DN28" s="589"/>
      <c r="DO28" s="589"/>
      <c r="DP28" s="589"/>
      <c r="DQ28" s="589"/>
      <c r="DR28" s="589"/>
      <c r="DS28" s="589"/>
      <c r="DT28" s="589"/>
      <c r="DU28" s="589"/>
      <c r="DV28" s="590"/>
      <c r="DW28" s="611">
        <v>25.7</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14523</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0"/>
      <c r="BI29" s="670"/>
      <c r="BJ29" s="670"/>
      <c r="BK29" s="670"/>
      <c r="BL29" s="670"/>
      <c r="BM29" s="670"/>
      <c r="BN29" s="670"/>
      <c r="BO29" s="670"/>
      <c r="BP29" s="670"/>
      <c r="BQ29" s="671"/>
      <c r="BR29" s="648" t="s">
        <v>285</v>
      </c>
      <c r="BS29" s="670"/>
      <c r="BT29" s="670"/>
      <c r="BU29" s="670"/>
      <c r="BV29" s="670"/>
      <c r="BW29" s="670"/>
      <c r="BX29" s="670"/>
      <c r="BY29" s="670"/>
      <c r="BZ29" s="670"/>
      <c r="CA29" s="670"/>
      <c r="CB29" s="671"/>
      <c r="CD29" s="672" t="s">
        <v>286</v>
      </c>
      <c r="CE29" s="673"/>
      <c r="CF29" s="620" t="s">
        <v>287</v>
      </c>
      <c r="CG29" s="621"/>
      <c r="CH29" s="621"/>
      <c r="CI29" s="621"/>
      <c r="CJ29" s="621"/>
      <c r="CK29" s="621"/>
      <c r="CL29" s="621"/>
      <c r="CM29" s="621"/>
      <c r="CN29" s="621"/>
      <c r="CO29" s="621"/>
      <c r="CP29" s="621"/>
      <c r="CQ29" s="622"/>
      <c r="CR29" s="588">
        <v>3621456</v>
      </c>
      <c r="CS29" s="601"/>
      <c r="CT29" s="601"/>
      <c r="CU29" s="601"/>
      <c r="CV29" s="601"/>
      <c r="CW29" s="601"/>
      <c r="CX29" s="601"/>
      <c r="CY29" s="602"/>
      <c r="CZ29" s="591">
        <v>15.4</v>
      </c>
      <c r="DA29" s="603"/>
      <c r="DB29" s="603"/>
      <c r="DC29" s="604"/>
      <c r="DD29" s="594">
        <v>3405105</v>
      </c>
      <c r="DE29" s="601"/>
      <c r="DF29" s="601"/>
      <c r="DG29" s="601"/>
      <c r="DH29" s="601"/>
      <c r="DI29" s="601"/>
      <c r="DJ29" s="601"/>
      <c r="DK29" s="602"/>
      <c r="DL29" s="594">
        <v>3405105</v>
      </c>
      <c r="DM29" s="601"/>
      <c r="DN29" s="601"/>
      <c r="DO29" s="601"/>
      <c r="DP29" s="601"/>
      <c r="DQ29" s="601"/>
      <c r="DR29" s="601"/>
      <c r="DS29" s="601"/>
      <c r="DT29" s="601"/>
      <c r="DU29" s="601"/>
      <c r="DV29" s="602"/>
      <c r="DW29" s="611">
        <v>25.7</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617728</v>
      </c>
      <c r="S30" s="589"/>
      <c r="T30" s="589"/>
      <c r="U30" s="589"/>
      <c r="V30" s="589"/>
      <c r="W30" s="589"/>
      <c r="X30" s="589"/>
      <c r="Y30" s="590"/>
      <c r="Z30" s="641">
        <v>2.6</v>
      </c>
      <c r="AA30" s="641"/>
      <c r="AB30" s="641"/>
      <c r="AC30" s="641"/>
      <c r="AD30" s="642" t="s">
        <v>111</v>
      </c>
      <c r="AE30" s="642"/>
      <c r="AF30" s="642"/>
      <c r="AG30" s="642"/>
      <c r="AH30" s="642"/>
      <c r="AI30" s="642"/>
      <c r="AJ30" s="642"/>
      <c r="AK30" s="642"/>
      <c r="AL30" s="611" t="s">
        <v>111</v>
      </c>
      <c r="AM30" s="643"/>
      <c r="AN30" s="643"/>
      <c r="AO30" s="644"/>
      <c r="AP30" s="658" t="s">
        <v>289</v>
      </c>
      <c r="AQ30" s="659"/>
      <c r="AR30" s="659"/>
      <c r="AS30" s="659"/>
      <c r="AT30" s="664" t="s">
        <v>290</v>
      </c>
      <c r="AU30" s="182"/>
      <c r="AV30" s="182"/>
      <c r="AW30" s="182"/>
      <c r="AX30" s="667" t="s">
        <v>169</v>
      </c>
      <c r="AY30" s="668"/>
      <c r="AZ30" s="668"/>
      <c r="BA30" s="668"/>
      <c r="BB30" s="668"/>
      <c r="BC30" s="668"/>
      <c r="BD30" s="668"/>
      <c r="BE30" s="668"/>
      <c r="BF30" s="669"/>
      <c r="BG30" s="654">
        <v>98.1</v>
      </c>
      <c r="BH30" s="655"/>
      <c r="BI30" s="655"/>
      <c r="BJ30" s="655"/>
      <c r="BK30" s="655"/>
      <c r="BL30" s="655"/>
      <c r="BM30" s="656">
        <v>91.9</v>
      </c>
      <c r="BN30" s="655"/>
      <c r="BO30" s="655"/>
      <c r="BP30" s="655"/>
      <c r="BQ30" s="657"/>
      <c r="BR30" s="654">
        <v>98.3</v>
      </c>
      <c r="BS30" s="655"/>
      <c r="BT30" s="655"/>
      <c r="BU30" s="655"/>
      <c r="BV30" s="655"/>
      <c r="BW30" s="655"/>
      <c r="BX30" s="656">
        <v>91.3</v>
      </c>
      <c r="BY30" s="655"/>
      <c r="BZ30" s="655"/>
      <c r="CA30" s="655"/>
      <c r="CB30" s="657"/>
      <c r="CD30" s="674"/>
      <c r="CE30" s="675"/>
      <c r="CF30" s="620" t="s">
        <v>291</v>
      </c>
      <c r="CG30" s="621"/>
      <c r="CH30" s="621"/>
      <c r="CI30" s="621"/>
      <c r="CJ30" s="621"/>
      <c r="CK30" s="621"/>
      <c r="CL30" s="621"/>
      <c r="CM30" s="621"/>
      <c r="CN30" s="621"/>
      <c r="CO30" s="621"/>
      <c r="CP30" s="621"/>
      <c r="CQ30" s="622"/>
      <c r="CR30" s="588">
        <v>3282508</v>
      </c>
      <c r="CS30" s="589"/>
      <c r="CT30" s="589"/>
      <c r="CU30" s="589"/>
      <c r="CV30" s="589"/>
      <c r="CW30" s="589"/>
      <c r="CX30" s="589"/>
      <c r="CY30" s="590"/>
      <c r="CZ30" s="591">
        <v>13.9</v>
      </c>
      <c r="DA30" s="603"/>
      <c r="DB30" s="603"/>
      <c r="DC30" s="604"/>
      <c r="DD30" s="594">
        <v>3091324</v>
      </c>
      <c r="DE30" s="589"/>
      <c r="DF30" s="589"/>
      <c r="DG30" s="589"/>
      <c r="DH30" s="589"/>
      <c r="DI30" s="589"/>
      <c r="DJ30" s="589"/>
      <c r="DK30" s="590"/>
      <c r="DL30" s="594">
        <v>3091324</v>
      </c>
      <c r="DM30" s="589"/>
      <c r="DN30" s="589"/>
      <c r="DO30" s="589"/>
      <c r="DP30" s="589"/>
      <c r="DQ30" s="589"/>
      <c r="DR30" s="589"/>
      <c r="DS30" s="589"/>
      <c r="DT30" s="589"/>
      <c r="DU30" s="589"/>
      <c r="DV30" s="590"/>
      <c r="DW30" s="611">
        <v>23.3</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356737</v>
      </c>
      <c r="S31" s="589"/>
      <c r="T31" s="589"/>
      <c r="U31" s="589"/>
      <c r="V31" s="589"/>
      <c r="W31" s="589"/>
      <c r="X31" s="589"/>
      <c r="Y31" s="590"/>
      <c r="Z31" s="641">
        <v>1.5</v>
      </c>
      <c r="AA31" s="641"/>
      <c r="AB31" s="641"/>
      <c r="AC31" s="641"/>
      <c r="AD31" s="642" t="s">
        <v>111</v>
      </c>
      <c r="AE31" s="642"/>
      <c r="AF31" s="642"/>
      <c r="AG31" s="642"/>
      <c r="AH31" s="642"/>
      <c r="AI31" s="642"/>
      <c r="AJ31" s="642"/>
      <c r="AK31" s="642"/>
      <c r="AL31" s="611" t="s">
        <v>111</v>
      </c>
      <c r="AM31" s="643"/>
      <c r="AN31" s="643"/>
      <c r="AO31" s="644"/>
      <c r="AP31" s="660"/>
      <c r="AQ31" s="661"/>
      <c r="AR31" s="661"/>
      <c r="AS31" s="661"/>
      <c r="AT31" s="665"/>
      <c r="AU31" s="181" t="s">
        <v>293</v>
      </c>
      <c r="AV31" s="181"/>
      <c r="AW31" s="181"/>
      <c r="AX31" s="585" t="s">
        <v>294</v>
      </c>
      <c r="AY31" s="586"/>
      <c r="AZ31" s="586"/>
      <c r="BA31" s="586"/>
      <c r="BB31" s="586"/>
      <c r="BC31" s="586"/>
      <c r="BD31" s="586"/>
      <c r="BE31" s="586"/>
      <c r="BF31" s="587"/>
      <c r="BG31" s="652">
        <v>98.4</v>
      </c>
      <c r="BH31" s="601"/>
      <c r="BI31" s="601"/>
      <c r="BJ31" s="601"/>
      <c r="BK31" s="601"/>
      <c r="BL31" s="601"/>
      <c r="BM31" s="643">
        <v>93.4</v>
      </c>
      <c r="BN31" s="653"/>
      <c r="BO31" s="653"/>
      <c r="BP31" s="653"/>
      <c r="BQ31" s="626"/>
      <c r="BR31" s="652">
        <v>98.5</v>
      </c>
      <c r="BS31" s="601"/>
      <c r="BT31" s="601"/>
      <c r="BU31" s="601"/>
      <c r="BV31" s="601"/>
      <c r="BW31" s="601"/>
      <c r="BX31" s="643">
        <v>92.3</v>
      </c>
      <c r="BY31" s="653"/>
      <c r="BZ31" s="653"/>
      <c r="CA31" s="653"/>
      <c r="CB31" s="626"/>
      <c r="CD31" s="674"/>
      <c r="CE31" s="675"/>
      <c r="CF31" s="620" t="s">
        <v>295</v>
      </c>
      <c r="CG31" s="621"/>
      <c r="CH31" s="621"/>
      <c r="CI31" s="621"/>
      <c r="CJ31" s="621"/>
      <c r="CK31" s="621"/>
      <c r="CL31" s="621"/>
      <c r="CM31" s="621"/>
      <c r="CN31" s="621"/>
      <c r="CO31" s="621"/>
      <c r="CP31" s="621"/>
      <c r="CQ31" s="622"/>
      <c r="CR31" s="588">
        <v>338948</v>
      </c>
      <c r="CS31" s="601"/>
      <c r="CT31" s="601"/>
      <c r="CU31" s="601"/>
      <c r="CV31" s="601"/>
      <c r="CW31" s="601"/>
      <c r="CX31" s="601"/>
      <c r="CY31" s="602"/>
      <c r="CZ31" s="591">
        <v>1.4</v>
      </c>
      <c r="DA31" s="603"/>
      <c r="DB31" s="603"/>
      <c r="DC31" s="604"/>
      <c r="DD31" s="594">
        <v>313781</v>
      </c>
      <c r="DE31" s="601"/>
      <c r="DF31" s="601"/>
      <c r="DG31" s="601"/>
      <c r="DH31" s="601"/>
      <c r="DI31" s="601"/>
      <c r="DJ31" s="601"/>
      <c r="DK31" s="602"/>
      <c r="DL31" s="594">
        <v>313781</v>
      </c>
      <c r="DM31" s="601"/>
      <c r="DN31" s="601"/>
      <c r="DO31" s="601"/>
      <c r="DP31" s="601"/>
      <c r="DQ31" s="601"/>
      <c r="DR31" s="601"/>
      <c r="DS31" s="601"/>
      <c r="DT31" s="601"/>
      <c r="DU31" s="601"/>
      <c r="DV31" s="602"/>
      <c r="DW31" s="611">
        <v>2.4</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1885553</v>
      </c>
      <c r="S32" s="589"/>
      <c r="T32" s="589"/>
      <c r="U32" s="589"/>
      <c r="V32" s="589"/>
      <c r="W32" s="589"/>
      <c r="X32" s="589"/>
      <c r="Y32" s="590"/>
      <c r="Z32" s="641">
        <v>7.9</v>
      </c>
      <c r="AA32" s="641"/>
      <c r="AB32" s="641"/>
      <c r="AC32" s="641"/>
      <c r="AD32" s="642">
        <v>183</v>
      </c>
      <c r="AE32" s="642"/>
      <c r="AF32" s="642"/>
      <c r="AG32" s="642"/>
      <c r="AH32" s="642"/>
      <c r="AI32" s="642"/>
      <c r="AJ32" s="642"/>
      <c r="AK32" s="642"/>
      <c r="AL32" s="611">
        <v>0</v>
      </c>
      <c r="AM32" s="643"/>
      <c r="AN32" s="643"/>
      <c r="AO32" s="644"/>
      <c r="AP32" s="662"/>
      <c r="AQ32" s="663"/>
      <c r="AR32" s="663"/>
      <c r="AS32" s="663"/>
      <c r="AT32" s="666"/>
      <c r="AU32" s="183"/>
      <c r="AV32" s="183"/>
      <c r="AW32" s="183"/>
      <c r="AX32" s="569" t="s">
        <v>297</v>
      </c>
      <c r="AY32" s="570"/>
      <c r="AZ32" s="570"/>
      <c r="BA32" s="570"/>
      <c r="BB32" s="570"/>
      <c r="BC32" s="570"/>
      <c r="BD32" s="570"/>
      <c r="BE32" s="570"/>
      <c r="BF32" s="571"/>
      <c r="BG32" s="651">
        <v>97</v>
      </c>
      <c r="BH32" s="573"/>
      <c r="BI32" s="573"/>
      <c r="BJ32" s="573"/>
      <c r="BK32" s="573"/>
      <c r="BL32" s="573"/>
      <c r="BM32" s="636">
        <v>88.1</v>
      </c>
      <c r="BN32" s="573"/>
      <c r="BO32" s="573"/>
      <c r="BP32" s="573"/>
      <c r="BQ32" s="618"/>
      <c r="BR32" s="651">
        <v>97.6</v>
      </c>
      <c r="BS32" s="573"/>
      <c r="BT32" s="573"/>
      <c r="BU32" s="573"/>
      <c r="BV32" s="573"/>
      <c r="BW32" s="573"/>
      <c r="BX32" s="636">
        <v>87.9</v>
      </c>
      <c r="BY32" s="573"/>
      <c r="BZ32" s="573"/>
      <c r="CA32" s="573"/>
      <c r="CB32" s="618"/>
      <c r="CD32" s="676"/>
      <c r="CE32" s="677"/>
      <c r="CF32" s="620" t="s">
        <v>298</v>
      </c>
      <c r="CG32" s="621"/>
      <c r="CH32" s="621"/>
      <c r="CI32" s="621"/>
      <c r="CJ32" s="621"/>
      <c r="CK32" s="621"/>
      <c r="CL32" s="621"/>
      <c r="CM32" s="621"/>
      <c r="CN32" s="621"/>
      <c r="CO32" s="621"/>
      <c r="CP32" s="621"/>
      <c r="CQ32" s="622"/>
      <c r="CR32" s="588">
        <v>2071</v>
      </c>
      <c r="CS32" s="589"/>
      <c r="CT32" s="589"/>
      <c r="CU32" s="589"/>
      <c r="CV32" s="589"/>
      <c r="CW32" s="589"/>
      <c r="CX32" s="589"/>
      <c r="CY32" s="590"/>
      <c r="CZ32" s="591">
        <v>0</v>
      </c>
      <c r="DA32" s="603"/>
      <c r="DB32" s="603"/>
      <c r="DC32" s="604"/>
      <c r="DD32" s="594">
        <v>2071</v>
      </c>
      <c r="DE32" s="589"/>
      <c r="DF32" s="589"/>
      <c r="DG32" s="589"/>
      <c r="DH32" s="589"/>
      <c r="DI32" s="589"/>
      <c r="DJ32" s="589"/>
      <c r="DK32" s="590"/>
      <c r="DL32" s="594">
        <v>2071</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2083881</v>
      </c>
      <c r="S33" s="589"/>
      <c r="T33" s="589"/>
      <c r="U33" s="589"/>
      <c r="V33" s="589"/>
      <c r="W33" s="589"/>
      <c r="X33" s="589"/>
      <c r="Y33" s="590"/>
      <c r="Z33" s="641">
        <v>8.6999999999999993</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0" t="s">
        <v>300</v>
      </c>
      <c r="CE33" s="621"/>
      <c r="CF33" s="621"/>
      <c r="CG33" s="621"/>
      <c r="CH33" s="621"/>
      <c r="CI33" s="621"/>
      <c r="CJ33" s="621"/>
      <c r="CK33" s="621"/>
      <c r="CL33" s="621"/>
      <c r="CM33" s="621"/>
      <c r="CN33" s="621"/>
      <c r="CO33" s="621"/>
      <c r="CP33" s="621"/>
      <c r="CQ33" s="622"/>
      <c r="CR33" s="588">
        <v>10421793</v>
      </c>
      <c r="CS33" s="601"/>
      <c r="CT33" s="601"/>
      <c r="CU33" s="601"/>
      <c r="CV33" s="601"/>
      <c r="CW33" s="601"/>
      <c r="CX33" s="601"/>
      <c r="CY33" s="602"/>
      <c r="CZ33" s="591">
        <v>44.2</v>
      </c>
      <c r="DA33" s="603"/>
      <c r="DB33" s="603"/>
      <c r="DC33" s="604"/>
      <c r="DD33" s="594">
        <v>7478434</v>
      </c>
      <c r="DE33" s="601"/>
      <c r="DF33" s="601"/>
      <c r="DG33" s="601"/>
      <c r="DH33" s="601"/>
      <c r="DI33" s="601"/>
      <c r="DJ33" s="601"/>
      <c r="DK33" s="602"/>
      <c r="DL33" s="594">
        <v>5624104</v>
      </c>
      <c r="DM33" s="601"/>
      <c r="DN33" s="601"/>
      <c r="DO33" s="601"/>
      <c r="DP33" s="601"/>
      <c r="DQ33" s="601"/>
      <c r="DR33" s="601"/>
      <c r="DS33" s="601"/>
      <c r="DT33" s="601"/>
      <c r="DU33" s="601"/>
      <c r="DV33" s="602"/>
      <c r="DW33" s="611">
        <v>42.4</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0" t="s">
        <v>304</v>
      </c>
      <c r="CE34" s="621"/>
      <c r="CF34" s="621"/>
      <c r="CG34" s="621"/>
      <c r="CH34" s="621"/>
      <c r="CI34" s="621"/>
      <c r="CJ34" s="621"/>
      <c r="CK34" s="621"/>
      <c r="CL34" s="621"/>
      <c r="CM34" s="621"/>
      <c r="CN34" s="621"/>
      <c r="CO34" s="621"/>
      <c r="CP34" s="621"/>
      <c r="CQ34" s="622"/>
      <c r="CR34" s="588">
        <v>3439163</v>
      </c>
      <c r="CS34" s="589"/>
      <c r="CT34" s="589"/>
      <c r="CU34" s="589"/>
      <c r="CV34" s="589"/>
      <c r="CW34" s="589"/>
      <c r="CX34" s="589"/>
      <c r="CY34" s="590"/>
      <c r="CZ34" s="591">
        <v>14.6</v>
      </c>
      <c r="DA34" s="603"/>
      <c r="DB34" s="603"/>
      <c r="DC34" s="604"/>
      <c r="DD34" s="594">
        <v>2417093</v>
      </c>
      <c r="DE34" s="589"/>
      <c r="DF34" s="589"/>
      <c r="DG34" s="589"/>
      <c r="DH34" s="589"/>
      <c r="DI34" s="589"/>
      <c r="DJ34" s="589"/>
      <c r="DK34" s="590"/>
      <c r="DL34" s="594">
        <v>1942608</v>
      </c>
      <c r="DM34" s="589"/>
      <c r="DN34" s="589"/>
      <c r="DO34" s="589"/>
      <c r="DP34" s="589"/>
      <c r="DQ34" s="589"/>
      <c r="DR34" s="589"/>
      <c r="DS34" s="589"/>
      <c r="DT34" s="589"/>
      <c r="DU34" s="589"/>
      <c r="DV34" s="590"/>
      <c r="DW34" s="611">
        <v>14.6</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819881</v>
      </c>
      <c r="S35" s="589"/>
      <c r="T35" s="589"/>
      <c r="U35" s="589"/>
      <c r="V35" s="589"/>
      <c r="W35" s="589"/>
      <c r="X35" s="589"/>
      <c r="Y35" s="590"/>
      <c r="Z35" s="641">
        <v>3.4</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3247735</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1832</v>
      </c>
      <c r="BW35" s="639"/>
      <c r="BX35" s="639"/>
      <c r="BY35" s="639"/>
      <c r="BZ35" s="639"/>
      <c r="CA35" s="639"/>
      <c r="CB35" s="640"/>
      <c r="CD35" s="620" t="s">
        <v>308</v>
      </c>
      <c r="CE35" s="621"/>
      <c r="CF35" s="621"/>
      <c r="CG35" s="621"/>
      <c r="CH35" s="621"/>
      <c r="CI35" s="621"/>
      <c r="CJ35" s="621"/>
      <c r="CK35" s="621"/>
      <c r="CL35" s="621"/>
      <c r="CM35" s="621"/>
      <c r="CN35" s="621"/>
      <c r="CO35" s="621"/>
      <c r="CP35" s="621"/>
      <c r="CQ35" s="622"/>
      <c r="CR35" s="588">
        <v>804252</v>
      </c>
      <c r="CS35" s="601"/>
      <c r="CT35" s="601"/>
      <c r="CU35" s="601"/>
      <c r="CV35" s="601"/>
      <c r="CW35" s="601"/>
      <c r="CX35" s="601"/>
      <c r="CY35" s="602"/>
      <c r="CZ35" s="591">
        <v>3.4</v>
      </c>
      <c r="DA35" s="603"/>
      <c r="DB35" s="603"/>
      <c r="DC35" s="604"/>
      <c r="DD35" s="594">
        <v>751169</v>
      </c>
      <c r="DE35" s="601"/>
      <c r="DF35" s="601"/>
      <c r="DG35" s="601"/>
      <c r="DH35" s="601"/>
      <c r="DI35" s="601"/>
      <c r="DJ35" s="601"/>
      <c r="DK35" s="602"/>
      <c r="DL35" s="594">
        <v>751169</v>
      </c>
      <c r="DM35" s="601"/>
      <c r="DN35" s="601"/>
      <c r="DO35" s="601"/>
      <c r="DP35" s="601"/>
      <c r="DQ35" s="601"/>
      <c r="DR35" s="601"/>
      <c r="DS35" s="601"/>
      <c r="DT35" s="601"/>
      <c r="DU35" s="601"/>
      <c r="DV35" s="602"/>
      <c r="DW35" s="611">
        <v>5.7</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23896602</v>
      </c>
      <c r="S36" s="617"/>
      <c r="T36" s="617"/>
      <c r="U36" s="617"/>
      <c r="V36" s="617"/>
      <c r="W36" s="617"/>
      <c r="X36" s="617"/>
      <c r="Y36" s="632"/>
      <c r="Z36" s="633">
        <v>100</v>
      </c>
      <c r="AA36" s="633"/>
      <c r="AB36" s="633"/>
      <c r="AC36" s="633"/>
      <c r="AD36" s="634">
        <v>12450201</v>
      </c>
      <c r="AE36" s="634"/>
      <c r="AF36" s="634"/>
      <c r="AG36" s="634"/>
      <c r="AH36" s="634"/>
      <c r="AI36" s="634"/>
      <c r="AJ36" s="634"/>
      <c r="AK36" s="634"/>
      <c r="AL36" s="635">
        <v>100</v>
      </c>
      <c r="AM36" s="636"/>
      <c r="AN36" s="636"/>
      <c r="AO36" s="637"/>
      <c r="AQ36" s="623" t="s">
        <v>310</v>
      </c>
      <c r="AR36" s="624"/>
      <c r="AS36" s="624"/>
      <c r="AT36" s="624"/>
      <c r="AU36" s="624"/>
      <c r="AV36" s="624"/>
      <c r="AW36" s="624"/>
      <c r="AX36" s="624"/>
      <c r="AY36" s="625"/>
      <c r="AZ36" s="588">
        <v>1484819</v>
      </c>
      <c r="BA36" s="589"/>
      <c r="BB36" s="589"/>
      <c r="BC36" s="589"/>
      <c r="BD36" s="601"/>
      <c r="BE36" s="601"/>
      <c r="BF36" s="626"/>
      <c r="BG36" s="620" t="s">
        <v>311</v>
      </c>
      <c r="BH36" s="621"/>
      <c r="BI36" s="621"/>
      <c r="BJ36" s="621"/>
      <c r="BK36" s="621"/>
      <c r="BL36" s="621"/>
      <c r="BM36" s="621"/>
      <c r="BN36" s="621"/>
      <c r="BO36" s="621"/>
      <c r="BP36" s="621"/>
      <c r="BQ36" s="621"/>
      <c r="BR36" s="621"/>
      <c r="BS36" s="621"/>
      <c r="BT36" s="621"/>
      <c r="BU36" s="622"/>
      <c r="BV36" s="588">
        <v>-18568</v>
      </c>
      <c r="BW36" s="589"/>
      <c r="BX36" s="589"/>
      <c r="BY36" s="589"/>
      <c r="BZ36" s="589"/>
      <c r="CA36" s="589"/>
      <c r="CB36" s="627"/>
      <c r="CD36" s="620" t="s">
        <v>312</v>
      </c>
      <c r="CE36" s="621"/>
      <c r="CF36" s="621"/>
      <c r="CG36" s="621"/>
      <c r="CH36" s="621"/>
      <c r="CI36" s="621"/>
      <c r="CJ36" s="621"/>
      <c r="CK36" s="621"/>
      <c r="CL36" s="621"/>
      <c r="CM36" s="621"/>
      <c r="CN36" s="621"/>
      <c r="CO36" s="621"/>
      <c r="CP36" s="621"/>
      <c r="CQ36" s="622"/>
      <c r="CR36" s="588">
        <v>3337763</v>
      </c>
      <c r="CS36" s="589"/>
      <c r="CT36" s="589"/>
      <c r="CU36" s="589"/>
      <c r="CV36" s="589"/>
      <c r="CW36" s="589"/>
      <c r="CX36" s="589"/>
      <c r="CY36" s="590"/>
      <c r="CZ36" s="591">
        <v>14.2</v>
      </c>
      <c r="DA36" s="603"/>
      <c r="DB36" s="603"/>
      <c r="DC36" s="604"/>
      <c r="DD36" s="594">
        <v>2676147</v>
      </c>
      <c r="DE36" s="589"/>
      <c r="DF36" s="589"/>
      <c r="DG36" s="589"/>
      <c r="DH36" s="589"/>
      <c r="DI36" s="589"/>
      <c r="DJ36" s="589"/>
      <c r="DK36" s="590"/>
      <c r="DL36" s="594">
        <v>2143153</v>
      </c>
      <c r="DM36" s="589"/>
      <c r="DN36" s="589"/>
      <c r="DO36" s="589"/>
      <c r="DP36" s="589"/>
      <c r="DQ36" s="589"/>
      <c r="DR36" s="589"/>
      <c r="DS36" s="589"/>
      <c r="DT36" s="589"/>
      <c r="DU36" s="589"/>
      <c r="DV36" s="590"/>
      <c r="DW36" s="611">
        <v>16.2</v>
      </c>
      <c r="DX36" s="612"/>
      <c r="DY36" s="612"/>
      <c r="DZ36" s="612"/>
      <c r="EA36" s="612"/>
      <c r="EB36" s="612"/>
      <c r="EC36" s="613"/>
    </row>
    <row r="37" spans="2:133" ht="11.25" customHeight="1" x14ac:dyDescent="0.15">
      <c r="AQ37" s="623" t="s">
        <v>313</v>
      </c>
      <c r="AR37" s="624"/>
      <c r="AS37" s="624"/>
      <c r="AT37" s="624"/>
      <c r="AU37" s="624"/>
      <c r="AV37" s="624"/>
      <c r="AW37" s="624"/>
      <c r="AX37" s="624"/>
      <c r="AY37" s="625"/>
      <c r="AZ37" s="588">
        <v>496554</v>
      </c>
      <c r="BA37" s="589"/>
      <c r="BB37" s="589"/>
      <c r="BC37" s="589"/>
      <c r="BD37" s="601"/>
      <c r="BE37" s="601"/>
      <c r="BF37" s="626"/>
      <c r="BG37" s="620" t="s">
        <v>314</v>
      </c>
      <c r="BH37" s="621"/>
      <c r="BI37" s="621"/>
      <c r="BJ37" s="621"/>
      <c r="BK37" s="621"/>
      <c r="BL37" s="621"/>
      <c r="BM37" s="621"/>
      <c r="BN37" s="621"/>
      <c r="BO37" s="621"/>
      <c r="BP37" s="621"/>
      <c r="BQ37" s="621"/>
      <c r="BR37" s="621"/>
      <c r="BS37" s="621"/>
      <c r="BT37" s="621"/>
      <c r="BU37" s="622"/>
      <c r="BV37" s="588">
        <v>5598</v>
      </c>
      <c r="BW37" s="589"/>
      <c r="BX37" s="589"/>
      <c r="BY37" s="589"/>
      <c r="BZ37" s="589"/>
      <c r="CA37" s="589"/>
      <c r="CB37" s="627"/>
      <c r="CD37" s="620" t="s">
        <v>315</v>
      </c>
      <c r="CE37" s="621"/>
      <c r="CF37" s="621"/>
      <c r="CG37" s="621"/>
      <c r="CH37" s="621"/>
      <c r="CI37" s="621"/>
      <c r="CJ37" s="621"/>
      <c r="CK37" s="621"/>
      <c r="CL37" s="621"/>
      <c r="CM37" s="621"/>
      <c r="CN37" s="621"/>
      <c r="CO37" s="621"/>
      <c r="CP37" s="621"/>
      <c r="CQ37" s="622"/>
      <c r="CR37" s="588">
        <v>662434</v>
      </c>
      <c r="CS37" s="601"/>
      <c r="CT37" s="601"/>
      <c r="CU37" s="601"/>
      <c r="CV37" s="601"/>
      <c r="CW37" s="601"/>
      <c r="CX37" s="601"/>
      <c r="CY37" s="602"/>
      <c r="CZ37" s="591">
        <v>2.8</v>
      </c>
      <c r="DA37" s="603"/>
      <c r="DB37" s="603"/>
      <c r="DC37" s="604"/>
      <c r="DD37" s="594">
        <v>576934</v>
      </c>
      <c r="DE37" s="601"/>
      <c r="DF37" s="601"/>
      <c r="DG37" s="601"/>
      <c r="DH37" s="601"/>
      <c r="DI37" s="601"/>
      <c r="DJ37" s="601"/>
      <c r="DK37" s="602"/>
      <c r="DL37" s="594">
        <v>569377</v>
      </c>
      <c r="DM37" s="601"/>
      <c r="DN37" s="601"/>
      <c r="DO37" s="601"/>
      <c r="DP37" s="601"/>
      <c r="DQ37" s="601"/>
      <c r="DR37" s="601"/>
      <c r="DS37" s="601"/>
      <c r="DT37" s="601"/>
      <c r="DU37" s="601"/>
      <c r="DV37" s="602"/>
      <c r="DW37" s="611">
        <v>4.3</v>
      </c>
      <c r="DX37" s="612"/>
      <c r="DY37" s="612"/>
      <c r="DZ37" s="612"/>
      <c r="EA37" s="612"/>
      <c r="EB37" s="612"/>
      <c r="EC37" s="613"/>
    </row>
    <row r="38" spans="2:133" ht="11.25" customHeight="1" x14ac:dyDescent="0.15">
      <c r="AQ38" s="623" t="s">
        <v>316</v>
      </c>
      <c r="AR38" s="624"/>
      <c r="AS38" s="624"/>
      <c r="AT38" s="624"/>
      <c r="AU38" s="624"/>
      <c r="AV38" s="624"/>
      <c r="AW38" s="624"/>
      <c r="AX38" s="624"/>
      <c r="AY38" s="625"/>
      <c r="AZ38" s="588">
        <v>37063</v>
      </c>
      <c r="BA38" s="589"/>
      <c r="BB38" s="589"/>
      <c r="BC38" s="589"/>
      <c r="BD38" s="601"/>
      <c r="BE38" s="601"/>
      <c r="BF38" s="626"/>
      <c r="BG38" s="620" t="s">
        <v>317</v>
      </c>
      <c r="BH38" s="621"/>
      <c r="BI38" s="621"/>
      <c r="BJ38" s="621"/>
      <c r="BK38" s="621"/>
      <c r="BL38" s="621"/>
      <c r="BM38" s="621"/>
      <c r="BN38" s="621"/>
      <c r="BO38" s="621"/>
      <c r="BP38" s="621"/>
      <c r="BQ38" s="621"/>
      <c r="BR38" s="621"/>
      <c r="BS38" s="621"/>
      <c r="BT38" s="621"/>
      <c r="BU38" s="622"/>
      <c r="BV38" s="588">
        <v>9239</v>
      </c>
      <c r="BW38" s="589"/>
      <c r="BX38" s="589"/>
      <c r="BY38" s="589"/>
      <c r="BZ38" s="589"/>
      <c r="CA38" s="589"/>
      <c r="CB38" s="627"/>
      <c r="CD38" s="620" t="s">
        <v>318</v>
      </c>
      <c r="CE38" s="621"/>
      <c r="CF38" s="621"/>
      <c r="CG38" s="621"/>
      <c r="CH38" s="621"/>
      <c r="CI38" s="621"/>
      <c r="CJ38" s="621"/>
      <c r="CK38" s="621"/>
      <c r="CL38" s="621"/>
      <c r="CM38" s="621"/>
      <c r="CN38" s="621"/>
      <c r="CO38" s="621"/>
      <c r="CP38" s="621"/>
      <c r="CQ38" s="622"/>
      <c r="CR38" s="588">
        <v>1266362</v>
      </c>
      <c r="CS38" s="589"/>
      <c r="CT38" s="589"/>
      <c r="CU38" s="589"/>
      <c r="CV38" s="589"/>
      <c r="CW38" s="589"/>
      <c r="CX38" s="589"/>
      <c r="CY38" s="590"/>
      <c r="CZ38" s="591">
        <v>5.4</v>
      </c>
      <c r="DA38" s="603"/>
      <c r="DB38" s="603"/>
      <c r="DC38" s="604"/>
      <c r="DD38" s="594">
        <v>1043046</v>
      </c>
      <c r="DE38" s="589"/>
      <c r="DF38" s="589"/>
      <c r="DG38" s="589"/>
      <c r="DH38" s="589"/>
      <c r="DI38" s="589"/>
      <c r="DJ38" s="589"/>
      <c r="DK38" s="590"/>
      <c r="DL38" s="594">
        <v>787174</v>
      </c>
      <c r="DM38" s="589"/>
      <c r="DN38" s="589"/>
      <c r="DO38" s="589"/>
      <c r="DP38" s="589"/>
      <c r="DQ38" s="589"/>
      <c r="DR38" s="589"/>
      <c r="DS38" s="589"/>
      <c r="DT38" s="589"/>
      <c r="DU38" s="589"/>
      <c r="DV38" s="590"/>
      <c r="DW38" s="611">
        <v>5.9</v>
      </c>
      <c r="DX38" s="612"/>
      <c r="DY38" s="612"/>
      <c r="DZ38" s="612"/>
      <c r="EA38" s="612"/>
      <c r="EB38" s="612"/>
      <c r="EC38" s="613"/>
    </row>
    <row r="39" spans="2:133" ht="11.25" customHeight="1" x14ac:dyDescent="0.15">
      <c r="AQ39" s="623" t="s">
        <v>319</v>
      </c>
      <c r="AR39" s="624"/>
      <c r="AS39" s="624"/>
      <c r="AT39" s="624"/>
      <c r="AU39" s="624"/>
      <c r="AV39" s="624"/>
      <c r="AW39" s="624"/>
      <c r="AX39" s="624"/>
      <c r="AY39" s="625"/>
      <c r="AZ39" s="588">
        <v>29700</v>
      </c>
      <c r="BA39" s="589"/>
      <c r="BB39" s="589"/>
      <c r="BC39" s="589"/>
      <c r="BD39" s="601"/>
      <c r="BE39" s="601"/>
      <c r="BF39" s="626"/>
      <c r="BG39" s="628" t="s">
        <v>320</v>
      </c>
      <c r="BH39" s="629"/>
      <c r="BI39" s="629"/>
      <c r="BJ39" s="629"/>
      <c r="BK39" s="629"/>
      <c r="BL39" s="187"/>
      <c r="BM39" s="621" t="s">
        <v>321</v>
      </c>
      <c r="BN39" s="621"/>
      <c r="BO39" s="621"/>
      <c r="BP39" s="621"/>
      <c r="BQ39" s="621"/>
      <c r="BR39" s="621"/>
      <c r="BS39" s="621"/>
      <c r="BT39" s="621"/>
      <c r="BU39" s="622"/>
      <c r="BV39" s="588">
        <v>91</v>
      </c>
      <c r="BW39" s="589"/>
      <c r="BX39" s="589"/>
      <c r="BY39" s="589"/>
      <c r="BZ39" s="589"/>
      <c r="CA39" s="589"/>
      <c r="CB39" s="627"/>
      <c r="CD39" s="620" t="s">
        <v>322</v>
      </c>
      <c r="CE39" s="621"/>
      <c r="CF39" s="621"/>
      <c r="CG39" s="621"/>
      <c r="CH39" s="621"/>
      <c r="CI39" s="621"/>
      <c r="CJ39" s="621"/>
      <c r="CK39" s="621"/>
      <c r="CL39" s="621"/>
      <c r="CM39" s="621"/>
      <c r="CN39" s="621"/>
      <c r="CO39" s="621"/>
      <c r="CP39" s="621"/>
      <c r="CQ39" s="622"/>
      <c r="CR39" s="588">
        <v>214506</v>
      </c>
      <c r="CS39" s="601"/>
      <c r="CT39" s="601"/>
      <c r="CU39" s="601"/>
      <c r="CV39" s="601"/>
      <c r="CW39" s="601"/>
      <c r="CX39" s="601"/>
      <c r="CY39" s="602"/>
      <c r="CZ39" s="591">
        <v>0.9</v>
      </c>
      <c r="DA39" s="603"/>
      <c r="DB39" s="603"/>
      <c r="DC39" s="604"/>
      <c r="DD39" s="594">
        <v>199232</v>
      </c>
      <c r="DE39" s="601"/>
      <c r="DF39" s="601"/>
      <c r="DG39" s="601"/>
      <c r="DH39" s="601"/>
      <c r="DI39" s="601"/>
      <c r="DJ39" s="601"/>
      <c r="DK39" s="602"/>
      <c r="DL39" s="594" t="s">
        <v>111</v>
      </c>
      <c r="DM39" s="601"/>
      <c r="DN39" s="601"/>
      <c r="DO39" s="601"/>
      <c r="DP39" s="601"/>
      <c r="DQ39" s="601"/>
      <c r="DR39" s="601"/>
      <c r="DS39" s="601"/>
      <c r="DT39" s="601"/>
      <c r="DU39" s="601"/>
      <c r="DV39" s="602"/>
      <c r="DW39" s="611" t="s">
        <v>111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3" t="s">
        <v>323</v>
      </c>
      <c r="AR40" s="624"/>
      <c r="AS40" s="624"/>
      <c r="AT40" s="624"/>
      <c r="AU40" s="624"/>
      <c r="AV40" s="624"/>
      <c r="AW40" s="624"/>
      <c r="AX40" s="624"/>
      <c r="AY40" s="625"/>
      <c r="AZ40" s="588">
        <v>379500</v>
      </c>
      <c r="BA40" s="589"/>
      <c r="BB40" s="589"/>
      <c r="BC40" s="589"/>
      <c r="BD40" s="601"/>
      <c r="BE40" s="601"/>
      <c r="BF40" s="626"/>
      <c r="BG40" s="628"/>
      <c r="BH40" s="629"/>
      <c r="BI40" s="629"/>
      <c r="BJ40" s="629"/>
      <c r="BK40" s="629"/>
      <c r="BL40" s="187"/>
      <c r="BM40" s="621" t="s">
        <v>324</v>
      </c>
      <c r="BN40" s="621"/>
      <c r="BO40" s="621"/>
      <c r="BP40" s="621"/>
      <c r="BQ40" s="621"/>
      <c r="BR40" s="621"/>
      <c r="BS40" s="621"/>
      <c r="BT40" s="621"/>
      <c r="BU40" s="622"/>
      <c r="BV40" s="588">
        <v>95</v>
      </c>
      <c r="BW40" s="589"/>
      <c r="BX40" s="589"/>
      <c r="BY40" s="589"/>
      <c r="BZ40" s="589"/>
      <c r="CA40" s="589"/>
      <c r="CB40" s="627"/>
      <c r="CD40" s="620" t="s">
        <v>325</v>
      </c>
      <c r="CE40" s="621"/>
      <c r="CF40" s="621"/>
      <c r="CG40" s="621"/>
      <c r="CH40" s="621"/>
      <c r="CI40" s="621"/>
      <c r="CJ40" s="621"/>
      <c r="CK40" s="621"/>
      <c r="CL40" s="621"/>
      <c r="CM40" s="621"/>
      <c r="CN40" s="621"/>
      <c r="CO40" s="621"/>
      <c r="CP40" s="621"/>
      <c r="CQ40" s="622"/>
      <c r="CR40" s="588">
        <v>1359747</v>
      </c>
      <c r="CS40" s="589"/>
      <c r="CT40" s="589"/>
      <c r="CU40" s="589"/>
      <c r="CV40" s="589"/>
      <c r="CW40" s="589"/>
      <c r="CX40" s="589"/>
      <c r="CY40" s="590"/>
      <c r="CZ40" s="591">
        <v>5.8</v>
      </c>
      <c r="DA40" s="603"/>
      <c r="DB40" s="603"/>
      <c r="DC40" s="604"/>
      <c r="DD40" s="594">
        <v>391747</v>
      </c>
      <c r="DE40" s="589"/>
      <c r="DF40" s="589"/>
      <c r="DG40" s="589"/>
      <c r="DH40" s="589"/>
      <c r="DI40" s="589"/>
      <c r="DJ40" s="589"/>
      <c r="DK40" s="590"/>
      <c r="DL40" s="594" t="s">
        <v>111</v>
      </c>
      <c r="DM40" s="589"/>
      <c r="DN40" s="589"/>
      <c r="DO40" s="589"/>
      <c r="DP40" s="589"/>
      <c r="DQ40" s="589"/>
      <c r="DR40" s="589"/>
      <c r="DS40" s="589"/>
      <c r="DT40" s="589"/>
      <c r="DU40" s="589"/>
      <c r="DV40" s="590"/>
      <c r="DW40" s="611" t="s">
        <v>111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4" t="s">
        <v>326</v>
      </c>
      <c r="AR41" s="615"/>
      <c r="AS41" s="615"/>
      <c r="AT41" s="615"/>
      <c r="AU41" s="615"/>
      <c r="AV41" s="615"/>
      <c r="AW41" s="615"/>
      <c r="AX41" s="615"/>
      <c r="AY41" s="616"/>
      <c r="AZ41" s="572">
        <v>820099</v>
      </c>
      <c r="BA41" s="617"/>
      <c r="BB41" s="617"/>
      <c r="BC41" s="617"/>
      <c r="BD41" s="573"/>
      <c r="BE41" s="573"/>
      <c r="BF41" s="618"/>
      <c r="BG41" s="630"/>
      <c r="BH41" s="631"/>
      <c r="BI41" s="631"/>
      <c r="BJ41" s="631"/>
      <c r="BK41" s="631"/>
      <c r="BL41" s="189"/>
      <c r="BM41" s="615" t="s">
        <v>327</v>
      </c>
      <c r="BN41" s="615"/>
      <c r="BO41" s="615"/>
      <c r="BP41" s="615"/>
      <c r="BQ41" s="615"/>
      <c r="BR41" s="615"/>
      <c r="BS41" s="615"/>
      <c r="BT41" s="615"/>
      <c r="BU41" s="616"/>
      <c r="BV41" s="572">
        <v>288</v>
      </c>
      <c r="BW41" s="617"/>
      <c r="BX41" s="617"/>
      <c r="BY41" s="617"/>
      <c r="BZ41" s="617"/>
      <c r="CA41" s="617"/>
      <c r="CB41" s="619"/>
      <c r="CD41" s="620" t="s">
        <v>328</v>
      </c>
      <c r="CE41" s="621"/>
      <c r="CF41" s="621"/>
      <c r="CG41" s="621"/>
      <c r="CH41" s="621"/>
      <c r="CI41" s="621"/>
      <c r="CJ41" s="621"/>
      <c r="CK41" s="621"/>
      <c r="CL41" s="621"/>
      <c r="CM41" s="621"/>
      <c r="CN41" s="621"/>
      <c r="CO41" s="621"/>
      <c r="CP41" s="621"/>
      <c r="CQ41" s="622"/>
      <c r="CR41" s="588" t="s">
        <v>214</v>
      </c>
      <c r="CS41" s="601"/>
      <c r="CT41" s="601"/>
      <c r="CU41" s="601"/>
      <c r="CV41" s="601"/>
      <c r="CW41" s="601"/>
      <c r="CX41" s="601"/>
      <c r="CY41" s="602"/>
      <c r="CZ41" s="591" t="s">
        <v>214</v>
      </c>
      <c r="DA41" s="603"/>
      <c r="DB41" s="603"/>
      <c r="DC41" s="604"/>
      <c r="DD41" s="594" t="s">
        <v>214</v>
      </c>
      <c r="DE41" s="601"/>
      <c r="DF41" s="601"/>
      <c r="DG41" s="601"/>
      <c r="DH41" s="601"/>
      <c r="DI41" s="601"/>
      <c r="DJ41" s="601"/>
      <c r="DK41" s="602"/>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3078430</v>
      </c>
      <c r="CS42" s="589"/>
      <c r="CT42" s="589"/>
      <c r="CU42" s="589"/>
      <c r="CV42" s="589"/>
      <c r="CW42" s="589"/>
      <c r="CX42" s="589"/>
      <c r="CY42" s="590"/>
      <c r="CZ42" s="591">
        <v>13.1</v>
      </c>
      <c r="DA42" s="592"/>
      <c r="DB42" s="592"/>
      <c r="DC42" s="593"/>
      <c r="DD42" s="594">
        <v>1343356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73977</v>
      </c>
      <c r="CS43" s="601"/>
      <c r="CT43" s="601"/>
      <c r="CU43" s="601"/>
      <c r="CV43" s="601"/>
      <c r="CW43" s="601"/>
      <c r="CX43" s="601"/>
      <c r="CY43" s="602"/>
      <c r="CZ43" s="591">
        <v>0.3</v>
      </c>
      <c r="DA43" s="603"/>
      <c r="DB43" s="603"/>
      <c r="DC43" s="604"/>
      <c r="DD43" s="594">
        <v>73977</v>
      </c>
      <c r="DE43" s="601"/>
      <c r="DF43" s="601"/>
      <c r="DG43" s="601"/>
      <c r="DH43" s="601"/>
      <c r="DI43" s="601"/>
      <c r="DJ43" s="601"/>
      <c r="DK43" s="602"/>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333</v>
      </c>
      <c r="CD44" s="605" t="s">
        <v>286</v>
      </c>
      <c r="CE44" s="606"/>
      <c r="CF44" s="585" t="s">
        <v>334</v>
      </c>
      <c r="CG44" s="586"/>
      <c r="CH44" s="586"/>
      <c r="CI44" s="586"/>
      <c r="CJ44" s="586"/>
      <c r="CK44" s="586"/>
      <c r="CL44" s="586"/>
      <c r="CM44" s="586"/>
      <c r="CN44" s="586"/>
      <c r="CO44" s="586"/>
      <c r="CP44" s="586"/>
      <c r="CQ44" s="587"/>
      <c r="CR44" s="588">
        <v>2976748</v>
      </c>
      <c r="CS44" s="589"/>
      <c r="CT44" s="589"/>
      <c r="CU44" s="589"/>
      <c r="CV44" s="589"/>
      <c r="CW44" s="589"/>
      <c r="CX44" s="589"/>
      <c r="CY44" s="590"/>
      <c r="CZ44" s="591">
        <v>12.6</v>
      </c>
      <c r="DA44" s="592"/>
      <c r="DB44" s="592"/>
      <c r="DC44" s="593"/>
      <c r="DD44" s="594">
        <v>1294849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7"/>
      <c r="CE45" s="608"/>
      <c r="CF45" s="585" t="s">
        <v>335</v>
      </c>
      <c r="CG45" s="586"/>
      <c r="CH45" s="586"/>
      <c r="CI45" s="586"/>
      <c r="CJ45" s="586"/>
      <c r="CK45" s="586"/>
      <c r="CL45" s="586"/>
      <c r="CM45" s="586"/>
      <c r="CN45" s="586"/>
      <c r="CO45" s="586"/>
      <c r="CP45" s="586"/>
      <c r="CQ45" s="587"/>
      <c r="CR45" s="588">
        <v>870653</v>
      </c>
      <c r="CS45" s="601"/>
      <c r="CT45" s="601"/>
      <c r="CU45" s="601"/>
      <c r="CV45" s="601"/>
      <c r="CW45" s="601"/>
      <c r="CX45" s="601"/>
      <c r="CY45" s="602"/>
      <c r="CZ45" s="591">
        <v>3.7</v>
      </c>
      <c r="DA45" s="603"/>
      <c r="DB45" s="603"/>
      <c r="DC45" s="604"/>
      <c r="DD45" s="594">
        <v>15049</v>
      </c>
      <c r="DE45" s="601"/>
      <c r="DF45" s="601"/>
      <c r="DG45" s="601"/>
      <c r="DH45" s="601"/>
      <c r="DI45" s="601"/>
      <c r="DJ45" s="601"/>
      <c r="DK45" s="602"/>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7"/>
      <c r="CE46" s="608"/>
      <c r="CF46" s="585" t="s">
        <v>336</v>
      </c>
      <c r="CG46" s="586"/>
      <c r="CH46" s="586"/>
      <c r="CI46" s="586"/>
      <c r="CJ46" s="586"/>
      <c r="CK46" s="586"/>
      <c r="CL46" s="586"/>
      <c r="CM46" s="586"/>
      <c r="CN46" s="586"/>
      <c r="CO46" s="586"/>
      <c r="CP46" s="586"/>
      <c r="CQ46" s="587"/>
      <c r="CR46" s="588">
        <v>1981076</v>
      </c>
      <c r="CS46" s="589"/>
      <c r="CT46" s="589"/>
      <c r="CU46" s="589"/>
      <c r="CV46" s="589"/>
      <c r="CW46" s="589"/>
      <c r="CX46" s="589"/>
      <c r="CY46" s="590"/>
      <c r="CZ46" s="591">
        <v>8.4</v>
      </c>
      <c r="DA46" s="592"/>
      <c r="DB46" s="592"/>
      <c r="DC46" s="593"/>
      <c r="DD46" s="594">
        <v>1279492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7"/>
      <c r="CE47" s="608"/>
      <c r="CF47" s="585" t="s">
        <v>337</v>
      </c>
      <c r="CG47" s="586"/>
      <c r="CH47" s="586"/>
      <c r="CI47" s="586"/>
      <c r="CJ47" s="586"/>
      <c r="CK47" s="586"/>
      <c r="CL47" s="586"/>
      <c r="CM47" s="586"/>
      <c r="CN47" s="586"/>
      <c r="CO47" s="586"/>
      <c r="CP47" s="586"/>
      <c r="CQ47" s="587"/>
      <c r="CR47" s="588">
        <v>101682</v>
      </c>
      <c r="CS47" s="601"/>
      <c r="CT47" s="601"/>
      <c r="CU47" s="601"/>
      <c r="CV47" s="601"/>
      <c r="CW47" s="601"/>
      <c r="CX47" s="601"/>
      <c r="CY47" s="602"/>
      <c r="CZ47" s="591">
        <v>0.4</v>
      </c>
      <c r="DA47" s="603"/>
      <c r="DB47" s="603"/>
      <c r="DC47" s="604"/>
      <c r="DD47" s="594">
        <v>48507</v>
      </c>
      <c r="DE47" s="601"/>
      <c r="DF47" s="601"/>
      <c r="DG47" s="601"/>
      <c r="DH47" s="601"/>
      <c r="DI47" s="601"/>
      <c r="DJ47" s="601"/>
      <c r="DK47" s="602"/>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9"/>
      <c r="CE48" s="610"/>
      <c r="CF48" s="585" t="s">
        <v>338</v>
      </c>
      <c r="CG48" s="586"/>
      <c r="CH48" s="586"/>
      <c r="CI48" s="586"/>
      <c r="CJ48" s="586"/>
      <c r="CK48" s="586"/>
      <c r="CL48" s="586"/>
      <c r="CM48" s="586"/>
      <c r="CN48" s="586"/>
      <c r="CO48" s="586"/>
      <c r="CP48" s="586"/>
      <c r="CQ48" s="587"/>
      <c r="CR48" s="588" t="s">
        <v>339</v>
      </c>
      <c r="CS48" s="589"/>
      <c r="CT48" s="589"/>
      <c r="CU48" s="589"/>
      <c r="CV48" s="589"/>
      <c r="CW48" s="589"/>
      <c r="CX48" s="589"/>
      <c r="CY48" s="590"/>
      <c r="CZ48" s="591" t="s">
        <v>339</v>
      </c>
      <c r="DA48" s="592"/>
      <c r="DB48" s="592"/>
      <c r="DC48" s="593"/>
      <c r="DD48" s="594" t="s">
        <v>339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23568113</v>
      </c>
      <c r="CS49" s="573"/>
      <c r="CT49" s="573"/>
      <c r="CU49" s="573"/>
      <c r="CV49" s="573"/>
      <c r="CW49" s="573"/>
      <c r="CX49" s="573"/>
      <c r="CY49" s="574"/>
      <c r="CZ49" s="575">
        <v>100</v>
      </c>
      <c r="DA49" s="576"/>
      <c r="DB49" s="576"/>
      <c r="DC49" s="577"/>
      <c r="DD49" s="578">
        <v>15623096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S1" zoomScale="50" zoomScaleNormal="50" zoomScaleSheetLayoutView="70" workbookViewId="0">
      <selection activeCell="BS44" sqref="BS44:CG4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342</v>
      </c>
      <c r="DK2" s="1110"/>
      <c r="DL2" s="1110"/>
      <c r="DM2" s="1110"/>
      <c r="DN2" s="1110"/>
      <c r="DO2" s="1111"/>
      <c r="DP2" s="200"/>
      <c r="DQ2" s="1109" t="s">
        <v>343</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9" t="s">
        <v>346</v>
      </c>
      <c r="B5" s="1000"/>
      <c r="C5" s="1000"/>
      <c r="D5" s="1000"/>
      <c r="E5" s="1000"/>
      <c r="F5" s="1000"/>
      <c r="G5" s="1000"/>
      <c r="H5" s="1000"/>
      <c r="I5" s="1000"/>
      <c r="J5" s="1000"/>
      <c r="K5" s="1000"/>
      <c r="L5" s="1000"/>
      <c r="M5" s="1000"/>
      <c r="N5" s="1000"/>
      <c r="O5" s="1000"/>
      <c r="P5" s="1001"/>
      <c r="Q5" s="985" t="s">
        <v>347</v>
      </c>
      <c r="R5" s="986"/>
      <c r="S5" s="986"/>
      <c r="T5" s="986"/>
      <c r="U5" s="987"/>
      <c r="V5" s="985" t="s">
        <v>348</v>
      </c>
      <c r="W5" s="986"/>
      <c r="X5" s="986"/>
      <c r="Y5" s="986"/>
      <c r="Z5" s="987"/>
      <c r="AA5" s="985" t="s">
        <v>349</v>
      </c>
      <c r="AB5" s="986"/>
      <c r="AC5" s="986"/>
      <c r="AD5" s="986"/>
      <c r="AE5" s="986"/>
      <c r="AF5" s="1112" t="s">
        <v>350</v>
      </c>
      <c r="AG5" s="986"/>
      <c r="AH5" s="986"/>
      <c r="AI5" s="986"/>
      <c r="AJ5" s="991"/>
      <c r="AK5" s="986" t="s">
        <v>351</v>
      </c>
      <c r="AL5" s="986"/>
      <c r="AM5" s="986"/>
      <c r="AN5" s="986"/>
      <c r="AO5" s="987"/>
      <c r="AP5" s="985" t="s">
        <v>352</v>
      </c>
      <c r="AQ5" s="986"/>
      <c r="AR5" s="986"/>
      <c r="AS5" s="986"/>
      <c r="AT5" s="987"/>
      <c r="AU5" s="985" t="s">
        <v>353</v>
      </c>
      <c r="AV5" s="986"/>
      <c r="AW5" s="986"/>
      <c r="AX5" s="986"/>
      <c r="AY5" s="991"/>
      <c r="AZ5" s="207"/>
      <c r="BA5" s="207"/>
      <c r="BB5" s="207"/>
      <c r="BC5" s="207"/>
      <c r="BD5" s="207"/>
      <c r="BE5" s="208"/>
      <c r="BF5" s="208"/>
      <c r="BG5" s="208"/>
      <c r="BH5" s="208"/>
      <c r="BI5" s="208"/>
      <c r="BJ5" s="208"/>
      <c r="BK5" s="208"/>
      <c r="BL5" s="208"/>
      <c r="BM5" s="208"/>
      <c r="BN5" s="208"/>
      <c r="BO5" s="208"/>
      <c r="BP5" s="208"/>
      <c r="BQ5" s="999" t="s">
        <v>354</v>
      </c>
      <c r="BR5" s="1000"/>
      <c r="BS5" s="1000"/>
      <c r="BT5" s="1000"/>
      <c r="BU5" s="1000"/>
      <c r="BV5" s="1000"/>
      <c r="BW5" s="1000"/>
      <c r="BX5" s="1000"/>
      <c r="BY5" s="1000"/>
      <c r="BZ5" s="1000"/>
      <c r="CA5" s="1000"/>
      <c r="CB5" s="1000"/>
      <c r="CC5" s="1000"/>
      <c r="CD5" s="1000"/>
      <c r="CE5" s="1000"/>
      <c r="CF5" s="1000"/>
      <c r="CG5" s="1001"/>
      <c r="CH5" s="985" t="s">
        <v>355</v>
      </c>
      <c r="CI5" s="986"/>
      <c r="CJ5" s="986"/>
      <c r="CK5" s="986"/>
      <c r="CL5" s="987"/>
      <c r="CM5" s="985" t="s">
        <v>356</v>
      </c>
      <c r="CN5" s="986"/>
      <c r="CO5" s="986"/>
      <c r="CP5" s="986"/>
      <c r="CQ5" s="987"/>
      <c r="CR5" s="985" t="s">
        <v>357</v>
      </c>
      <c r="CS5" s="986"/>
      <c r="CT5" s="986"/>
      <c r="CU5" s="986"/>
      <c r="CV5" s="987"/>
      <c r="CW5" s="985" t="s">
        <v>358</v>
      </c>
      <c r="CX5" s="986"/>
      <c r="CY5" s="986"/>
      <c r="CZ5" s="986"/>
      <c r="DA5" s="987"/>
      <c r="DB5" s="985" t="s">
        <v>359</v>
      </c>
      <c r="DC5" s="986"/>
      <c r="DD5" s="986"/>
      <c r="DE5" s="986"/>
      <c r="DF5" s="987"/>
      <c r="DG5" s="1097" t="s">
        <v>360</v>
      </c>
      <c r="DH5" s="1098"/>
      <c r="DI5" s="1098"/>
      <c r="DJ5" s="1098"/>
      <c r="DK5" s="1099"/>
      <c r="DL5" s="1097" t="s">
        <v>361</v>
      </c>
      <c r="DM5" s="1098"/>
      <c r="DN5" s="1098"/>
      <c r="DO5" s="1098"/>
      <c r="DP5" s="1099"/>
      <c r="DQ5" s="985" t="s">
        <v>362</v>
      </c>
      <c r="DR5" s="986"/>
      <c r="DS5" s="986"/>
      <c r="DT5" s="986"/>
      <c r="DU5" s="987"/>
      <c r="DV5" s="985" t="s">
        <v>353</v>
      </c>
      <c r="DW5" s="986"/>
      <c r="DX5" s="986"/>
      <c r="DY5" s="986"/>
      <c r="DZ5" s="991"/>
      <c r="EA5" s="205"/>
    </row>
    <row r="6" spans="1:131" s="206" customFormat="1" ht="26.25" customHeight="1" thickBot="1" x14ac:dyDescent="0.2">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13"/>
      <c r="AG6" s="989"/>
      <c r="AH6" s="989"/>
      <c r="AI6" s="989"/>
      <c r="AJ6" s="992"/>
      <c r="AK6" s="989"/>
      <c r="AL6" s="989"/>
      <c r="AM6" s="989"/>
      <c r="AN6" s="989"/>
      <c r="AO6" s="990"/>
      <c r="AP6" s="988"/>
      <c r="AQ6" s="989"/>
      <c r="AR6" s="989"/>
      <c r="AS6" s="989"/>
      <c r="AT6" s="990"/>
      <c r="AU6" s="988"/>
      <c r="AV6" s="989"/>
      <c r="AW6" s="989"/>
      <c r="AX6" s="989"/>
      <c r="AY6" s="992"/>
      <c r="AZ6" s="203"/>
      <c r="BA6" s="203"/>
      <c r="BB6" s="203"/>
      <c r="BC6" s="203"/>
      <c r="BD6" s="203"/>
      <c r="BE6" s="204"/>
      <c r="BF6" s="204"/>
      <c r="BG6" s="204"/>
      <c r="BH6" s="204"/>
      <c r="BI6" s="204"/>
      <c r="BJ6" s="204"/>
      <c r="BK6" s="204"/>
      <c r="BL6" s="204"/>
      <c r="BM6" s="204"/>
      <c r="BN6" s="204"/>
      <c r="BO6" s="204"/>
      <c r="BP6" s="204"/>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0"/>
      <c r="DH6" s="1101"/>
      <c r="DI6" s="1101"/>
      <c r="DJ6" s="1101"/>
      <c r="DK6" s="1102"/>
      <c r="DL6" s="1100"/>
      <c r="DM6" s="1101"/>
      <c r="DN6" s="1101"/>
      <c r="DO6" s="1101"/>
      <c r="DP6" s="1102"/>
      <c r="DQ6" s="988"/>
      <c r="DR6" s="989"/>
      <c r="DS6" s="989"/>
      <c r="DT6" s="989"/>
      <c r="DU6" s="990"/>
      <c r="DV6" s="988"/>
      <c r="DW6" s="989"/>
      <c r="DX6" s="989"/>
      <c r="DY6" s="989"/>
      <c r="DZ6" s="992"/>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3">
        <v>24225</v>
      </c>
      <c r="R7" s="1104"/>
      <c r="S7" s="1104"/>
      <c r="T7" s="1104"/>
      <c r="U7" s="1104"/>
      <c r="V7" s="1104">
        <v>23896</v>
      </c>
      <c r="W7" s="1104"/>
      <c r="X7" s="1104"/>
      <c r="Y7" s="1104"/>
      <c r="Z7" s="1104"/>
      <c r="AA7" s="1104">
        <v>328</v>
      </c>
      <c r="AB7" s="1104"/>
      <c r="AC7" s="1104"/>
      <c r="AD7" s="1104"/>
      <c r="AE7" s="1105"/>
      <c r="AF7" s="1106">
        <v>283</v>
      </c>
      <c r="AG7" s="1107"/>
      <c r="AH7" s="1107"/>
      <c r="AI7" s="1107"/>
      <c r="AJ7" s="1108"/>
      <c r="AK7" s="1090">
        <v>622</v>
      </c>
      <c r="AL7" s="1091"/>
      <c r="AM7" s="1091"/>
      <c r="AN7" s="1091"/>
      <c r="AO7" s="1091"/>
      <c r="AP7" s="1091">
        <v>27266</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538</v>
      </c>
      <c r="BT7" s="1095"/>
      <c r="BU7" s="1095"/>
      <c r="BV7" s="1095"/>
      <c r="BW7" s="1095"/>
      <c r="BX7" s="1095"/>
      <c r="BY7" s="1095"/>
      <c r="BZ7" s="1095"/>
      <c r="CA7" s="1095"/>
      <c r="CB7" s="1095"/>
      <c r="CC7" s="1095"/>
      <c r="CD7" s="1095"/>
      <c r="CE7" s="1095"/>
      <c r="CF7" s="1095"/>
      <c r="CG7" s="1096"/>
      <c r="CH7" s="1087">
        <v>-11</v>
      </c>
      <c r="CI7" s="1088"/>
      <c r="CJ7" s="1088"/>
      <c r="CK7" s="1088"/>
      <c r="CL7" s="1089"/>
      <c r="CM7" s="1087">
        <v>149</v>
      </c>
      <c r="CN7" s="1088"/>
      <c r="CO7" s="1088"/>
      <c r="CP7" s="1088"/>
      <c r="CQ7" s="1089"/>
      <c r="CR7" s="1087">
        <v>10</v>
      </c>
      <c r="CS7" s="1088"/>
      <c r="CT7" s="1088"/>
      <c r="CU7" s="1088"/>
      <c r="CV7" s="1089"/>
      <c r="CW7" s="1087" t="s">
        <v>544</v>
      </c>
      <c r="CX7" s="1088"/>
      <c r="CY7" s="1088"/>
      <c r="CZ7" s="1088"/>
      <c r="DA7" s="1089"/>
      <c r="DB7" s="1087" t="s">
        <v>478</v>
      </c>
      <c r="DC7" s="1088"/>
      <c r="DD7" s="1088"/>
      <c r="DE7" s="1088"/>
      <c r="DF7" s="1089"/>
      <c r="DG7" s="1087" t="s">
        <v>478</v>
      </c>
      <c r="DH7" s="1088"/>
      <c r="DI7" s="1088"/>
      <c r="DJ7" s="1088"/>
      <c r="DK7" s="1089"/>
      <c r="DL7" s="1087" t="s">
        <v>478</v>
      </c>
      <c r="DM7" s="1088"/>
      <c r="DN7" s="1088"/>
      <c r="DO7" s="1088"/>
      <c r="DP7" s="1089"/>
      <c r="DQ7" s="1087" t="s">
        <v>478</v>
      </c>
      <c r="DR7" s="1088"/>
      <c r="DS7" s="1088"/>
      <c r="DT7" s="1088"/>
      <c r="DU7" s="1089"/>
      <c r="DV7" s="1084"/>
      <c r="DW7" s="1085"/>
      <c r="DX7" s="1085"/>
      <c r="DY7" s="1085"/>
      <c r="DZ7" s="1086"/>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2" t="s">
        <v>539</v>
      </c>
      <c r="BT8" s="1013"/>
      <c r="BU8" s="1013"/>
      <c r="BV8" s="1013"/>
      <c r="BW8" s="1013"/>
      <c r="BX8" s="1013"/>
      <c r="BY8" s="1013"/>
      <c r="BZ8" s="1013"/>
      <c r="CA8" s="1013"/>
      <c r="CB8" s="1013"/>
      <c r="CC8" s="1013"/>
      <c r="CD8" s="1013"/>
      <c r="CE8" s="1013"/>
      <c r="CF8" s="1013"/>
      <c r="CG8" s="1014"/>
      <c r="CH8" s="993">
        <v>117</v>
      </c>
      <c r="CI8" s="994"/>
      <c r="CJ8" s="994"/>
      <c r="CK8" s="994"/>
      <c r="CL8" s="995"/>
      <c r="CM8" s="993">
        <v>472</v>
      </c>
      <c r="CN8" s="994"/>
      <c r="CO8" s="994"/>
      <c r="CP8" s="994"/>
      <c r="CQ8" s="995"/>
      <c r="CR8" s="993">
        <v>30</v>
      </c>
      <c r="CS8" s="994"/>
      <c r="CT8" s="994"/>
      <c r="CU8" s="994"/>
      <c r="CV8" s="995"/>
      <c r="CW8" s="993" t="s">
        <v>478</v>
      </c>
      <c r="CX8" s="994"/>
      <c r="CY8" s="994"/>
      <c r="CZ8" s="994"/>
      <c r="DA8" s="995"/>
      <c r="DB8" s="993" t="s">
        <v>478</v>
      </c>
      <c r="DC8" s="994"/>
      <c r="DD8" s="994"/>
      <c r="DE8" s="994"/>
      <c r="DF8" s="995"/>
      <c r="DG8" s="993" t="s">
        <v>478</v>
      </c>
      <c r="DH8" s="994"/>
      <c r="DI8" s="994"/>
      <c r="DJ8" s="994"/>
      <c r="DK8" s="995"/>
      <c r="DL8" s="993" t="s">
        <v>478</v>
      </c>
      <c r="DM8" s="994"/>
      <c r="DN8" s="994"/>
      <c r="DO8" s="994"/>
      <c r="DP8" s="995"/>
      <c r="DQ8" s="993" t="s">
        <v>478</v>
      </c>
      <c r="DR8" s="994"/>
      <c r="DS8" s="994"/>
      <c r="DT8" s="994"/>
      <c r="DU8" s="995"/>
      <c r="DV8" s="996"/>
      <c r="DW8" s="997"/>
      <c r="DX8" s="997"/>
      <c r="DY8" s="997"/>
      <c r="DZ8" s="998"/>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2" t="s">
        <v>540</v>
      </c>
      <c r="BT9" s="1013"/>
      <c r="BU9" s="1013"/>
      <c r="BV9" s="1013"/>
      <c r="BW9" s="1013"/>
      <c r="BX9" s="1013"/>
      <c r="BY9" s="1013"/>
      <c r="BZ9" s="1013"/>
      <c r="CA9" s="1013"/>
      <c r="CB9" s="1013"/>
      <c r="CC9" s="1013"/>
      <c r="CD9" s="1013"/>
      <c r="CE9" s="1013"/>
      <c r="CF9" s="1013"/>
      <c r="CG9" s="1014"/>
      <c r="CH9" s="993">
        <v>19</v>
      </c>
      <c r="CI9" s="994"/>
      <c r="CJ9" s="994"/>
      <c r="CK9" s="994"/>
      <c r="CL9" s="995"/>
      <c r="CM9" s="993">
        <v>87</v>
      </c>
      <c r="CN9" s="994"/>
      <c r="CO9" s="994"/>
      <c r="CP9" s="994"/>
      <c r="CQ9" s="995"/>
      <c r="CR9" s="993">
        <v>13</v>
      </c>
      <c r="CS9" s="994"/>
      <c r="CT9" s="994"/>
      <c r="CU9" s="994"/>
      <c r="CV9" s="995"/>
      <c r="CW9" s="993" t="s">
        <v>478</v>
      </c>
      <c r="CX9" s="994"/>
      <c r="CY9" s="994"/>
      <c r="CZ9" s="994"/>
      <c r="DA9" s="995"/>
      <c r="DB9" s="993" t="s">
        <v>478</v>
      </c>
      <c r="DC9" s="994"/>
      <c r="DD9" s="994"/>
      <c r="DE9" s="994"/>
      <c r="DF9" s="995"/>
      <c r="DG9" s="993" t="s">
        <v>478</v>
      </c>
      <c r="DH9" s="994"/>
      <c r="DI9" s="994"/>
      <c r="DJ9" s="994"/>
      <c r="DK9" s="995"/>
      <c r="DL9" s="993" t="s">
        <v>478</v>
      </c>
      <c r="DM9" s="994"/>
      <c r="DN9" s="994"/>
      <c r="DO9" s="994"/>
      <c r="DP9" s="995"/>
      <c r="DQ9" s="993" t="s">
        <v>478</v>
      </c>
      <c r="DR9" s="994"/>
      <c r="DS9" s="994"/>
      <c r="DT9" s="994"/>
      <c r="DU9" s="995"/>
      <c r="DV9" s="996"/>
      <c r="DW9" s="997"/>
      <c r="DX9" s="997"/>
      <c r="DY9" s="997"/>
      <c r="DZ9" s="998"/>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2" t="s">
        <v>541</v>
      </c>
      <c r="BT10" s="1013"/>
      <c r="BU10" s="1013"/>
      <c r="BV10" s="1013"/>
      <c r="BW10" s="1013"/>
      <c r="BX10" s="1013"/>
      <c r="BY10" s="1013"/>
      <c r="BZ10" s="1013"/>
      <c r="CA10" s="1013"/>
      <c r="CB10" s="1013"/>
      <c r="CC10" s="1013"/>
      <c r="CD10" s="1013"/>
      <c r="CE10" s="1013"/>
      <c r="CF10" s="1013"/>
      <c r="CG10" s="1014"/>
      <c r="CH10" s="993">
        <v>70</v>
      </c>
      <c r="CI10" s="994"/>
      <c r="CJ10" s="994"/>
      <c r="CK10" s="994"/>
      <c r="CL10" s="995"/>
      <c r="CM10" s="993">
        <v>422</v>
      </c>
      <c r="CN10" s="994"/>
      <c r="CO10" s="994"/>
      <c r="CP10" s="994"/>
      <c r="CQ10" s="995"/>
      <c r="CR10" s="993">
        <v>4</v>
      </c>
      <c r="CS10" s="994"/>
      <c r="CT10" s="994"/>
      <c r="CU10" s="994"/>
      <c r="CV10" s="995"/>
      <c r="CW10" s="993" t="s">
        <v>478</v>
      </c>
      <c r="CX10" s="994"/>
      <c r="CY10" s="994"/>
      <c r="CZ10" s="994"/>
      <c r="DA10" s="995"/>
      <c r="DB10" s="993" t="s">
        <v>478</v>
      </c>
      <c r="DC10" s="994"/>
      <c r="DD10" s="994"/>
      <c r="DE10" s="994"/>
      <c r="DF10" s="995"/>
      <c r="DG10" s="993" t="s">
        <v>478</v>
      </c>
      <c r="DH10" s="994"/>
      <c r="DI10" s="994"/>
      <c r="DJ10" s="994"/>
      <c r="DK10" s="995"/>
      <c r="DL10" s="993" t="s">
        <v>478</v>
      </c>
      <c r="DM10" s="994"/>
      <c r="DN10" s="994"/>
      <c r="DO10" s="994"/>
      <c r="DP10" s="995"/>
      <c r="DQ10" s="993" t="s">
        <v>478</v>
      </c>
      <c r="DR10" s="994"/>
      <c r="DS10" s="994"/>
      <c r="DT10" s="994"/>
      <c r="DU10" s="995"/>
      <c r="DV10" s="996"/>
      <c r="DW10" s="997"/>
      <c r="DX10" s="997"/>
      <c r="DY10" s="997"/>
      <c r="DZ10" s="998"/>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2" t="s">
        <v>542</v>
      </c>
      <c r="BT11" s="1013"/>
      <c r="BU11" s="1013"/>
      <c r="BV11" s="1013"/>
      <c r="BW11" s="1013"/>
      <c r="BX11" s="1013"/>
      <c r="BY11" s="1013"/>
      <c r="BZ11" s="1013"/>
      <c r="CA11" s="1013"/>
      <c r="CB11" s="1013"/>
      <c r="CC11" s="1013"/>
      <c r="CD11" s="1013"/>
      <c r="CE11" s="1013"/>
      <c r="CF11" s="1013"/>
      <c r="CG11" s="1014"/>
      <c r="CH11" s="993">
        <v>18</v>
      </c>
      <c r="CI11" s="994"/>
      <c r="CJ11" s="994"/>
      <c r="CK11" s="994"/>
      <c r="CL11" s="995"/>
      <c r="CM11" s="993">
        <v>848</v>
      </c>
      <c r="CN11" s="994"/>
      <c r="CO11" s="994"/>
      <c r="CP11" s="994"/>
      <c r="CQ11" s="995"/>
      <c r="CR11" s="993">
        <v>157</v>
      </c>
      <c r="CS11" s="994"/>
      <c r="CT11" s="994"/>
      <c r="CU11" s="994"/>
      <c r="CV11" s="995"/>
      <c r="CW11" s="993" t="s">
        <v>478</v>
      </c>
      <c r="CX11" s="994"/>
      <c r="CY11" s="994"/>
      <c r="CZ11" s="994"/>
      <c r="DA11" s="995"/>
      <c r="DB11" s="993" t="s">
        <v>478</v>
      </c>
      <c r="DC11" s="994"/>
      <c r="DD11" s="994"/>
      <c r="DE11" s="994"/>
      <c r="DF11" s="995"/>
      <c r="DG11" s="993" t="s">
        <v>478</v>
      </c>
      <c r="DH11" s="994"/>
      <c r="DI11" s="994"/>
      <c r="DJ11" s="994"/>
      <c r="DK11" s="995"/>
      <c r="DL11" s="993" t="s">
        <v>478</v>
      </c>
      <c r="DM11" s="994"/>
      <c r="DN11" s="994"/>
      <c r="DO11" s="994"/>
      <c r="DP11" s="995"/>
      <c r="DQ11" s="993" t="s">
        <v>478</v>
      </c>
      <c r="DR11" s="994"/>
      <c r="DS11" s="994"/>
      <c r="DT11" s="994"/>
      <c r="DU11" s="995"/>
      <c r="DV11" s="996"/>
      <c r="DW11" s="997"/>
      <c r="DX11" s="997"/>
      <c r="DY11" s="997"/>
      <c r="DZ11" s="998"/>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2" t="s">
        <v>543</v>
      </c>
      <c r="BT12" s="1013"/>
      <c r="BU12" s="1013"/>
      <c r="BV12" s="1013"/>
      <c r="BW12" s="1013"/>
      <c r="BX12" s="1013"/>
      <c r="BY12" s="1013"/>
      <c r="BZ12" s="1013"/>
      <c r="CA12" s="1013"/>
      <c r="CB12" s="1013"/>
      <c r="CC12" s="1013"/>
      <c r="CD12" s="1013"/>
      <c r="CE12" s="1013"/>
      <c r="CF12" s="1013"/>
      <c r="CG12" s="1014"/>
      <c r="CH12" s="993">
        <v>11</v>
      </c>
      <c r="CI12" s="994"/>
      <c r="CJ12" s="994"/>
      <c r="CK12" s="994"/>
      <c r="CL12" s="995"/>
      <c r="CM12" s="993">
        <v>138</v>
      </c>
      <c r="CN12" s="994"/>
      <c r="CO12" s="994"/>
      <c r="CP12" s="994"/>
      <c r="CQ12" s="995"/>
      <c r="CR12" s="993">
        <v>89</v>
      </c>
      <c r="CS12" s="994"/>
      <c r="CT12" s="994"/>
      <c r="CU12" s="994"/>
      <c r="CV12" s="995"/>
      <c r="CW12" s="993" t="s">
        <v>478</v>
      </c>
      <c r="CX12" s="994"/>
      <c r="CY12" s="994"/>
      <c r="CZ12" s="994"/>
      <c r="DA12" s="995"/>
      <c r="DB12" s="993" t="s">
        <v>478</v>
      </c>
      <c r="DC12" s="994"/>
      <c r="DD12" s="994"/>
      <c r="DE12" s="994"/>
      <c r="DF12" s="995"/>
      <c r="DG12" s="993" t="s">
        <v>478</v>
      </c>
      <c r="DH12" s="994"/>
      <c r="DI12" s="994"/>
      <c r="DJ12" s="994"/>
      <c r="DK12" s="995"/>
      <c r="DL12" s="993" t="s">
        <v>478</v>
      </c>
      <c r="DM12" s="994"/>
      <c r="DN12" s="994"/>
      <c r="DO12" s="994"/>
      <c r="DP12" s="995"/>
      <c r="DQ12" s="993" t="s">
        <v>478</v>
      </c>
      <c r="DR12" s="994"/>
      <c r="DS12" s="994"/>
      <c r="DT12" s="994"/>
      <c r="DU12" s="995"/>
      <c r="DV12" s="996"/>
      <c r="DW12" s="997"/>
      <c r="DX12" s="997"/>
      <c r="DY12" s="997"/>
      <c r="DZ12" s="998"/>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364</v>
      </c>
      <c r="BA22" s="1025"/>
      <c r="BB22" s="1025"/>
      <c r="BC22" s="1025"/>
      <c r="BD22" s="1026"/>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05"/>
    </row>
    <row r="23" spans="1:131" s="206" customFormat="1" ht="26.25" customHeight="1" thickBot="1" x14ac:dyDescent="0.2">
      <c r="A23" s="215" t="s">
        <v>365</v>
      </c>
      <c r="B23" s="940" t="s">
        <v>366</v>
      </c>
      <c r="C23" s="941"/>
      <c r="D23" s="941"/>
      <c r="E23" s="941"/>
      <c r="F23" s="941"/>
      <c r="G23" s="941"/>
      <c r="H23" s="941"/>
      <c r="I23" s="941"/>
      <c r="J23" s="941"/>
      <c r="K23" s="941"/>
      <c r="L23" s="941"/>
      <c r="M23" s="941"/>
      <c r="N23" s="941"/>
      <c r="O23" s="941"/>
      <c r="P23" s="942"/>
      <c r="Q23" s="1064">
        <v>23897</v>
      </c>
      <c r="R23" s="1065"/>
      <c r="S23" s="1065"/>
      <c r="T23" s="1065"/>
      <c r="U23" s="1065"/>
      <c r="V23" s="1065">
        <v>23568</v>
      </c>
      <c r="W23" s="1065"/>
      <c r="X23" s="1065"/>
      <c r="Y23" s="1065"/>
      <c r="Z23" s="1065"/>
      <c r="AA23" s="1065">
        <v>328</v>
      </c>
      <c r="AB23" s="1065"/>
      <c r="AC23" s="1065"/>
      <c r="AD23" s="1065"/>
      <c r="AE23" s="1066"/>
      <c r="AF23" s="1067">
        <v>283</v>
      </c>
      <c r="AG23" s="1065"/>
      <c r="AH23" s="1065"/>
      <c r="AI23" s="1065"/>
      <c r="AJ23" s="1068"/>
      <c r="AK23" s="1069"/>
      <c r="AL23" s="1070"/>
      <c r="AM23" s="1070"/>
      <c r="AN23" s="1070"/>
      <c r="AO23" s="1070"/>
      <c r="AP23" s="1065">
        <v>27266</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05"/>
    </row>
    <row r="24" spans="1:131" s="206" customFormat="1" ht="26.25" customHeight="1" x14ac:dyDescent="0.15">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05"/>
    </row>
    <row r="25" spans="1:131" s="198" customFormat="1" ht="26.25" customHeight="1" thickBot="1" x14ac:dyDescent="0.2">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197"/>
    </row>
    <row r="26" spans="1:131" s="198" customFormat="1" ht="26.25" customHeight="1" x14ac:dyDescent="0.15">
      <c r="A26" s="999" t="s">
        <v>346</v>
      </c>
      <c r="B26" s="1000"/>
      <c r="C26" s="1000"/>
      <c r="D26" s="1000"/>
      <c r="E26" s="1000"/>
      <c r="F26" s="1000"/>
      <c r="G26" s="1000"/>
      <c r="H26" s="1000"/>
      <c r="I26" s="1000"/>
      <c r="J26" s="1000"/>
      <c r="K26" s="1000"/>
      <c r="L26" s="1000"/>
      <c r="M26" s="1000"/>
      <c r="N26" s="1000"/>
      <c r="O26" s="1000"/>
      <c r="P26" s="1001"/>
      <c r="Q26" s="985" t="s">
        <v>369</v>
      </c>
      <c r="R26" s="986"/>
      <c r="S26" s="986"/>
      <c r="T26" s="986"/>
      <c r="U26" s="987"/>
      <c r="V26" s="985" t="s">
        <v>370</v>
      </c>
      <c r="W26" s="986"/>
      <c r="X26" s="986"/>
      <c r="Y26" s="986"/>
      <c r="Z26" s="987"/>
      <c r="AA26" s="985" t="s">
        <v>371</v>
      </c>
      <c r="AB26" s="986"/>
      <c r="AC26" s="986"/>
      <c r="AD26" s="986"/>
      <c r="AE26" s="986"/>
      <c r="AF26" s="1055" t="s">
        <v>372</v>
      </c>
      <c r="AG26" s="1006"/>
      <c r="AH26" s="1006"/>
      <c r="AI26" s="1006"/>
      <c r="AJ26" s="1056"/>
      <c r="AK26" s="986" t="s">
        <v>373</v>
      </c>
      <c r="AL26" s="986"/>
      <c r="AM26" s="986"/>
      <c r="AN26" s="986"/>
      <c r="AO26" s="987"/>
      <c r="AP26" s="985" t="s">
        <v>374</v>
      </c>
      <c r="AQ26" s="986"/>
      <c r="AR26" s="986"/>
      <c r="AS26" s="986"/>
      <c r="AT26" s="987"/>
      <c r="AU26" s="985" t="s">
        <v>375</v>
      </c>
      <c r="AV26" s="986"/>
      <c r="AW26" s="986"/>
      <c r="AX26" s="986"/>
      <c r="AY26" s="987"/>
      <c r="AZ26" s="985" t="s">
        <v>376</v>
      </c>
      <c r="BA26" s="986"/>
      <c r="BB26" s="986"/>
      <c r="BC26" s="986"/>
      <c r="BD26" s="987"/>
      <c r="BE26" s="985" t="s">
        <v>353</v>
      </c>
      <c r="BF26" s="986"/>
      <c r="BG26" s="986"/>
      <c r="BH26" s="986"/>
      <c r="BI26" s="991"/>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197"/>
    </row>
    <row r="27" spans="1:131" s="198" customFormat="1" ht="26.25" customHeight="1" thickBot="1" x14ac:dyDescent="0.2">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7"/>
      <c r="AG27" s="1009"/>
      <c r="AH27" s="1009"/>
      <c r="AI27" s="1009"/>
      <c r="AJ27" s="1058"/>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197"/>
    </row>
    <row r="28" spans="1:131" s="198" customFormat="1" ht="26.25" customHeight="1" thickTop="1" x14ac:dyDescent="0.15">
      <c r="A28" s="217">
        <v>1</v>
      </c>
      <c r="B28" s="1046" t="s">
        <v>377</v>
      </c>
      <c r="C28" s="1047"/>
      <c r="D28" s="1047"/>
      <c r="E28" s="1047"/>
      <c r="F28" s="1047"/>
      <c r="G28" s="1047"/>
      <c r="H28" s="1047"/>
      <c r="I28" s="1047"/>
      <c r="J28" s="1047"/>
      <c r="K28" s="1047"/>
      <c r="L28" s="1047"/>
      <c r="M28" s="1047"/>
      <c r="N28" s="1047"/>
      <c r="O28" s="1047"/>
      <c r="P28" s="1048"/>
      <c r="Q28" s="1049">
        <v>3968</v>
      </c>
      <c r="R28" s="1050"/>
      <c r="S28" s="1050"/>
      <c r="T28" s="1050"/>
      <c r="U28" s="1050"/>
      <c r="V28" s="1050">
        <v>3966</v>
      </c>
      <c r="W28" s="1050"/>
      <c r="X28" s="1050"/>
      <c r="Y28" s="1050"/>
      <c r="Z28" s="1050"/>
      <c r="AA28" s="1050">
        <v>2</v>
      </c>
      <c r="AB28" s="1050"/>
      <c r="AC28" s="1050"/>
      <c r="AD28" s="1050"/>
      <c r="AE28" s="1051"/>
      <c r="AF28" s="1052">
        <v>2</v>
      </c>
      <c r="AG28" s="1050"/>
      <c r="AH28" s="1050"/>
      <c r="AI28" s="1050"/>
      <c r="AJ28" s="1053"/>
      <c r="AK28" s="1054">
        <v>381</v>
      </c>
      <c r="AL28" s="1042"/>
      <c r="AM28" s="1042"/>
      <c r="AN28" s="1042"/>
      <c r="AO28" s="1042"/>
      <c r="AP28" s="1042" t="s">
        <v>533</v>
      </c>
      <c r="AQ28" s="1042"/>
      <c r="AR28" s="1042"/>
      <c r="AS28" s="1042"/>
      <c r="AT28" s="1042"/>
      <c r="AU28" s="1042" t="s">
        <v>533</v>
      </c>
      <c r="AV28" s="1042"/>
      <c r="AW28" s="1042"/>
      <c r="AX28" s="1042"/>
      <c r="AY28" s="1042"/>
      <c r="AZ28" s="1043" t="s">
        <v>533</v>
      </c>
      <c r="BA28" s="1043"/>
      <c r="BB28" s="1043"/>
      <c r="BC28" s="1043"/>
      <c r="BD28" s="1043"/>
      <c r="BE28" s="1044"/>
      <c r="BF28" s="1044"/>
      <c r="BG28" s="1044"/>
      <c r="BH28" s="1044"/>
      <c r="BI28" s="1045"/>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197"/>
    </row>
    <row r="29" spans="1:131" s="198" customFormat="1" ht="26.25" customHeight="1" x14ac:dyDescent="0.15">
      <c r="A29" s="217">
        <v>2</v>
      </c>
      <c r="B29" s="1027" t="s">
        <v>378</v>
      </c>
      <c r="C29" s="1028"/>
      <c r="D29" s="1028"/>
      <c r="E29" s="1028"/>
      <c r="F29" s="1028"/>
      <c r="G29" s="1028"/>
      <c r="H29" s="1028"/>
      <c r="I29" s="1028"/>
      <c r="J29" s="1028"/>
      <c r="K29" s="1028"/>
      <c r="L29" s="1028"/>
      <c r="M29" s="1028"/>
      <c r="N29" s="1028"/>
      <c r="O29" s="1028"/>
      <c r="P29" s="1029"/>
      <c r="Q29" s="1039">
        <v>2711</v>
      </c>
      <c r="R29" s="1040"/>
      <c r="S29" s="1040"/>
      <c r="T29" s="1040"/>
      <c r="U29" s="1040"/>
      <c r="V29" s="1040">
        <v>2702</v>
      </c>
      <c r="W29" s="1040"/>
      <c r="X29" s="1040"/>
      <c r="Y29" s="1040"/>
      <c r="Z29" s="1040"/>
      <c r="AA29" s="1040">
        <v>9</v>
      </c>
      <c r="AB29" s="1040"/>
      <c r="AC29" s="1040"/>
      <c r="AD29" s="1040"/>
      <c r="AE29" s="1041"/>
      <c r="AF29" s="1033">
        <v>9</v>
      </c>
      <c r="AG29" s="1034"/>
      <c r="AH29" s="1034"/>
      <c r="AI29" s="1034"/>
      <c r="AJ29" s="1035"/>
      <c r="AK29" s="976">
        <v>470</v>
      </c>
      <c r="AL29" s="967"/>
      <c r="AM29" s="967"/>
      <c r="AN29" s="967"/>
      <c r="AO29" s="967"/>
      <c r="AP29" s="967" t="s">
        <v>534</v>
      </c>
      <c r="AQ29" s="967"/>
      <c r="AR29" s="967"/>
      <c r="AS29" s="967"/>
      <c r="AT29" s="967"/>
      <c r="AU29" s="967" t="s">
        <v>533</v>
      </c>
      <c r="AV29" s="967"/>
      <c r="AW29" s="967"/>
      <c r="AX29" s="967"/>
      <c r="AY29" s="967"/>
      <c r="AZ29" s="1038" t="s">
        <v>533</v>
      </c>
      <c r="BA29" s="1038"/>
      <c r="BB29" s="1038"/>
      <c r="BC29" s="1038"/>
      <c r="BD29" s="1038"/>
      <c r="BE29" s="1022"/>
      <c r="BF29" s="1022"/>
      <c r="BG29" s="1022"/>
      <c r="BH29" s="1022"/>
      <c r="BI29" s="1023"/>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197"/>
    </row>
    <row r="30" spans="1:131" s="198" customFormat="1" ht="26.25" customHeight="1" x14ac:dyDescent="0.15">
      <c r="A30" s="217">
        <v>3</v>
      </c>
      <c r="B30" s="1027" t="s">
        <v>379</v>
      </c>
      <c r="C30" s="1028"/>
      <c r="D30" s="1028"/>
      <c r="E30" s="1028"/>
      <c r="F30" s="1028"/>
      <c r="G30" s="1028"/>
      <c r="H30" s="1028"/>
      <c r="I30" s="1028"/>
      <c r="J30" s="1028"/>
      <c r="K30" s="1028"/>
      <c r="L30" s="1028"/>
      <c r="M30" s="1028"/>
      <c r="N30" s="1028"/>
      <c r="O30" s="1028"/>
      <c r="P30" s="1029"/>
      <c r="Q30" s="1039">
        <v>436</v>
      </c>
      <c r="R30" s="1040"/>
      <c r="S30" s="1040"/>
      <c r="T30" s="1040"/>
      <c r="U30" s="1040"/>
      <c r="V30" s="1040">
        <v>434</v>
      </c>
      <c r="W30" s="1040"/>
      <c r="X30" s="1040"/>
      <c r="Y30" s="1040"/>
      <c r="Z30" s="1040"/>
      <c r="AA30" s="1040">
        <v>2</v>
      </c>
      <c r="AB30" s="1040"/>
      <c r="AC30" s="1040"/>
      <c r="AD30" s="1040"/>
      <c r="AE30" s="1041"/>
      <c r="AF30" s="1033">
        <v>2</v>
      </c>
      <c r="AG30" s="1034"/>
      <c r="AH30" s="1034"/>
      <c r="AI30" s="1034"/>
      <c r="AJ30" s="1035"/>
      <c r="AK30" s="976">
        <v>124</v>
      </c>
      <c r="AL30" s="967"/>
      <c r="AM30" s="967"/>
      <c r="AN30" s="967"/>
      <c r="AO30" s="967"/>
      <c r="AP30" s="967" t="s">
        <v>535</v>
      </c>
      <c r="AQ30" s="967"/>
      <c r="AR30" s="967"/>
      <c r="AS30" s="967"/>
      <c r="AT30" s="967"/>
      <c r="AU30" s="967" t="s">
        <v>533</v>
      </c>
      <c r="AV30" s="967"/>
      <c r="AW30" s="967"/>
      <c r="AX30" s="967"/>
      <c r="AY30" s="967"/>
      <c r="AZ30" s="1038" t="s">
        <v>533</v>
      </c>
      <c r="BA30" s="1038"/>
      <c r="BB30" s="1038"/>
      <c r="BC30" s="1038"/>
      <c r="BD30" s="1038"/>
      <c r="BE30" s="1022"/>
      <c r="BF30" s="1022"/>
      <c r="BG30" s="1022"/>
      <c r="BH30" s="1022"/>
      <c r="BI30" s="1023"/>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197"/>
    </row>
    <row r="31" spans="1:131" s="198" customFormat="1" ht="26.25" customHeight="1" x14ac:dyDescent="0.15">
      <c r="A31" s="217">
        <v>4</v>
      </c>
      <c r="B31" s="1027" t="s">
        <v>380</v>
      </c>
      <c r="C31" s="1028"/>
      <c r="D31" s="1028"/>
      <c r="E31" s="1028"/>
      <c r="F31" s="1028"/>
      <c r="G31" s="1028"/>
      <c r="H31" s="1028"/>
      <c r="I31" s="1028"/>
      <c r="J31" s="1028"/>
      <c r="K31" s="1028"/>
      <c r="L31" s="1028"/>
      <c r="M31" s="1028"/>
      <c r="N31" s="1028"/>
      <c r="O31" s="1028"/>
      <c r="P31" s="1029"/>
      <c r="Q31" s="1039">
        <v>14</v>
      </c>
      <c r="R31" s="1040"/>
      <c r="S31" s="1040"/>
      <c r="T31" s="1040"/>
      <c r="U31" s="1040"/>
      <c r="V31" s="1040">
        <v>14</v>
      </c>
      <c r="W31" s="1040"/>
      <c r="X31" s="1040"/>
      <c r="Y31" s="1040"/>
      <c r="Z31" s="1040"/>
      <c r="AA31" s="1040" t="s">
        <v>533</v>
      </c>
      <c r="AB31" s="1040"/>
      <c r="AC31" s="1040"/>
      <c r="AD31" s="1040"/>
      <c r="AE31" s="1041"/>
      <c r="AF31" s="1033" t="s">
        <v>111</v>
      </c>
      <c r="AG31" s="1034"/>
      <c r="AH31" s="1034"/>
      <c r="AI31" s="1034"/>
      <c r="AJ31" s="1035"/>
      <c r="AK31" s="976" t="s">
        <v>533</v>
      </c>
      <c r="AL31" s="967"/>
      <c r="AM31" s="967"/>
      <c r="AN31" s="967"/>
      <c r="AO31" s="967"/>
      <c r="AP31" s="967" t="s">
        <v>533</v>
      </c>
      <c r="AQ31" s="967"/>
      <c r="AR31" s="967"/>
      <c r="AS31" s="967"/>
      <c r="AT31" s="967"/>
      <c r="AU31" s="967" t="s">
        <v>533</v>
      </c>
      <c r="AV31" s="967"/>
      <c r="AW31" s="967"/>
      <c r="AX31" s="967"/>
      <c r="AY31" s="967"/>
      <c r="AZ31" s="1038" t="s">
        <v>533</v>
      </c>
      <c r="BA31" s="1038"/>
      <c r="BB31" s="1038"/>
      <c r="BC31" s="1038"/>
      <c r="BD31" s="1038"/>
      <c r="BE31" s="1022"/>
      <c r="BF31" s="1022"/>
      <c r="BG31" s="1022"/>
      <c r="BH31" s="1022"/>
      <c r="BI31" s="1023"/>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197"/>
    </row>
    <row r="32" spans="1:131" s="198" customFormat="1" ht="26.25" customHeight="1" x14ac:dyDescent="0.15">
      <c r="A32" s="217">
        <v>5</v>
      </c>
      <c r="B32" s="1027" t="s">
        <v>381</v>
      </c>
      <c r="C32" s="1028"/>
      <c r="D32" s="1028"/>
      <c r="E32" s="1028"/>
      <c r="F32" s="1028"/>
      <c r="G32" s="1028"/>
      <c r="H32" s="1028"/>
      <c r="I32" s="1028"/>
      <c r="J32" s="1028"/>
      <c r="K32" s="1028"/>
      <c r="L32" s="1028"/>
      <c r="M32" s="1028"/>
      <c r="N32" s="1028"/>
      <c r="O32" s="1028"/>
      <c r="P32" s="1029"/>
      <c r="Q32" s="1039">
        <v>1271</v>
      </c>
      <c r="R32" s="1040"/>
      <c r="S32" s="1040"/>
      <c r="T32" s="1040"/>
      <c r="U32" s="1040"/>
      <c r="V32" s="1040">
        <v>1198</v>
      </c>
      <c r="W32" s="1040"/>
      <c r="X32" s="1040"/>
      <c r="Y32" s="1040"/>
      <c r="Z32" s="1040"/>
      <c r="AA32" s="1040">
        <v>73</v>
      </c>
      <c r="AB32" s="1040"/>
      <c r="AC32" s="1040"/>
      <c r="AD32" s="1040"/>
      <c r="AE32" s="1041"/>
      <c r="AF32" s="1033">
        <v>1208</v>
      </c>
      <c r="AG32" s="1034"/>
      <c r="AH32" s="1034"/>
      <c r="AI32" s="1034"/>
      <c r="AJ32" s="1035"/>
      <c r="AK32" s="976">
        <v>15</v>
      </c>
      <c r="AL32" s="967"/>
      <c r="AM32" s="967"/>
      <c r="AN32" s="967"/>
      <c r="AO32" s="967"/>
      <c r="AP32" s="967">
        <v>2330</v>
      </c>
      <c r="AQ32" s="967"/>
      <c r="AR32" s="967"/>
      <c r="AS32" s="967"/>
      <c r="AT32" s="967"/>
      <c r="AU32" s="967" t="s">
        <v>533</v>
      </c>
      <c r="AV32" s="967"/>
      <c r="AW32" s="967"/>
      <c r="AX32" s="967"/>
      <c r="AY32" s="967"/>
      <c r="AZ32" s="1038" t="s">
        <v>533</v>
      </c>
      <c r="BA32" s="1038"/>
      <c r="BB32" s="1038"/>
      <c r="BC32" s="1038"/>
      <c r="BD32" s="1038"/>
      <c r="BE32" s="1022" t="s">
        <v>382</v>
      </c>
      <c r="BF32" s="1022"/>
      <c r="BG32" s="1022"/>
      <c r="BH32" s="1022"/>
      <c r="BI32" s="1023"/>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197"/>
    </row>
    <row r="33" spans="1:131" s="198" customFormat="1" ht="26.25" customHeight="1" x14ac:dyDescent="0.15">
      <c r="A33" s="217">
        <v>6</v>
      </c>
      <c r="B33" s="1027" t="s">
        <v>383</v>
      </c>
      <c r="C33" s="1028"/>
      <c r="D33" s="1028"/>
      <c r="E33" s="1028"/>
      <c r="F33" s="1028"/>
      <c r="G33" s="1028"/>
      <c r="H33" s="1028"/>
      <c r="I33" s="1028"/>
      <c r="J33" s="1028"/>
      <c r="K33" s="1028"/>
      <c r="L33" s="1028"/>
      <c r="M33" s="1028"/>
      <c r="N33" s="1028"/>
      <c r="O33" s="1028"/>
      <c r="P33" s="1029"/>
      <c r="Q33" s="1039">
        <v>5906</v>
      </c>
      <c r="R33" s="1040"/>
      <c r="S33" s="1040"/>
      <c r="T33" s="1040"/>
      <c r="U33" s="1040"/>
      <c r="V33" s="1040">
        <v>8272</v>
      </c>
      <c r="W33" s="1040"/>
      <c r="X33" s="1040"/>
      <c r="Y33" s="1040"/>
      <c r="Z33" s="1040"/>
      <c r="AA33" s="1040">
        <v>-2366</v>
      </c>
      <c r="AB33" s="1040"/>
      <c r="AC33" s="1040"/>
      <c r="AD33" s="1040"/>
      <c r="AE33" s="1041"/>
      <c r="AF33" s="1033">
        <v>1181</v>
      </c>
      <c r="AG33" s="1034"/>
      <c r="AH33" s="1034"/>
      <c r="AI33" s="1034"/>
      <c r="AJ33" s="1035"/>
      <c r="AK33" s="976">
        <v>1569</v>
      </c>
      <c r="AL33" s="967"/>
      <c r="AM33" s="967"/>
      <c r="AN33" s="967"/>
      <c r="AO33" s="967"/>
      <c r="AP33" s="967">
        <v>1193</v>
      </c>
      <c r="AQ33" s="967"/>
      <c r="AR33" s="967"/>
      <c r="AS33" s="967"/>
      <c r="AT33" s="967"/>
      <c r="AU33" s="967">
        <v>672</v>
      </c>
      <c r="AV33" s="967"/>
      <c r="AW33" s="967"/>
      <c r="AX33" s="967"/>
      <c r="AY33" s="967"/>
      <c r="AZ33" s="1038" t="s">
        <v>533</v>
      </c>
      <c r="BA33" s="1038"/>
      <c r="BB33" s="1038"/>
      <c r="BC33" s="1038"/>
      <c r="BD33" s="1038"/>
      <c r="BE33" s="1022" t="s">
        <v>382</v>
      </c>
      <c r="BF33" s="1022"/>
      <c r="BG33" s="1022"/>
      <c r="BH33" s="1022"/>
      <c r="BI33" s="1023"/>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197"/>
    </row>
    <row r="34" spans="1:131" s="198" customFormat="1" ht="26.25" customHeight="1" x14ac:dyDescent="0.15">
      <c r="A34" s="217">
        <v>7</v>
      </c>
      <c r="B34" s="1027" t="s">
        <v>384</v>
      </c>
      <c r="C34" s="1028"/>
      <c r="D34" s="1028"/>
      <c r="E34" s="1028"/>
      <c r="F34" s="1028"/>
      <c r="G34" s="1028"/>
      <c r="H34" s="1028"/>
      <c r="I34" s="1028"/>
      <c r="J34" s="1028"/>
      <c r="K34" s="1028"/>
      <c r="L34" s="1028"/>
      <c r="M34" s="1028"/>
      <c r="N34" s="1028"/>
      <c r="O34" s="1028"/>
      <c r="P34" s="1029"/>
      <c r="Q34" s="1039">
        <v>1186</v>
      </c>
      <c r="R34" s="1040"/>
      <c r="S34" s="1040"/>
      <c r="T34" s="1040"/>
      <c r="U34" s="1040"/>
      <c r="V34" s="1040">
        <v>1161</v>
      </c>
      <c r="W34" s="1040"/>
      <c r="X34" s="1040"/>
      <c r="Y34" s="1040"/>
      <c r="Z34" s="1040"/>
      <c r="AA34" s="1040">
        <v>25</v>
      </c>
      <c r="AB34" s="1040"/>
      <c r="AC34" s="1040"/>
      <c r="AD34" s="1040"/>
      <c r="AE34" s="1041"/>
      <c r="AF34" s="1033">
        <v>52</v>
      </c>
      <c r="AG34" s="1034"/>
      <c r="AH34" s="1034"/>
      <c r="AI34" s="1034"/>
      <c r="AJ34" s="1035"/>
      <c r="AK34" s="976">
        <v>497</v>
      </c>
      <c r="AL34" s="967"/>
      <c r="AM34" s="967"/>
      <c r="AN34" s="967"/>
      <c r="AO34" s="967"/>
      <c r="AP34" s="967">
        <v>8575</v>
      </c>
      <c r="AQ34" s="967"/>
      <c r="AR34" s="967"/>
      <c r="AS34" s="967"/>
      <c r="AT34" s="967"/>
      <c r="AU34" s="967">
        <v>4305</v>
      </c>
      <c r="AV34" s="967"/>
      <c r="AW34" s="967"/>
      <c r="AX34" s="967"/>
      <c r="AY34" s="967"/>
      <c r="AZ34" s="1038" t="s">
        <v>533</v>
      </c>
      <c r="BA34" s="1038"/>
      <c r="BB34" s="1038"/>
      <c r="BC34" s="1038"/>
      <c r="BD34" s="1038"/>
      <c r="BE34" s="1022" t="s">
        <v>382</v>
      </c>
      <c r="BF34" s="1022"/>
      <c r="BG34" s="1022"/>
      <c r="BH34" s="1022"/>
      <c r="BI34" s="1023"/>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197"/>
    </row>
    <row r="35" spans="1:131" s="198" customFormat="1" ht="26.25" customHeight="1" x14ac:dyDescent="0.15">
      <c r="A35" s="217">
        <v>8</v>
      </c>
      <c r="B35" s="1027" t="s">
        <v>385</v>
      </c>
      <c r="C35" s="1028"/>
      <c r="D35" s="1028"/>
      <c r="E35" s="1028"/>
      <c r="F35" s="1028"/>
      <c r="G35" s="1028"/>
      <c r="H35" s="1028"/>
      <c r="I35" s="1028"/>
      <c r="J35" s="1028"/>
      <c r="K35" s="1028"/>
      <c r="L35" s="1028"/>
      <c r="M35" s="1028"/>
      <c r="N35" s="1028"/>
      <c r="O35" s="1028"/>
      <c r="P35" s="1029"/>
      <c r="Q35" s="1039">
        <v>632</v>
      </c>
      <c r="R35" s="1040"/>
      <c r="S35" s="1040"/>
      <c r="T35" s="1040"/>
      <c r="U35" s="1040"/>
      <c r="V35" s="1040">
        <v>631</v>
      </c>
      <c r="W35" s="1040"/>
      <c r="X35" s="1040"/>
      <c r="Y35" s="1040"/>
      <c r="Z35" s="1040"/>
      <c r="AA35" s="1040">
        <v>1</v>
      </c>
      <c r="AB35" s="1040"/>
      <c r="AC35" s="1040"/>
      <c r="AD35" s="1040"/>
      <c r="AE35" s="1041"/>
      <c r="AF35" s="1033">
        <v>1</v>
      </c>
      <c r="AG35" s="1034"/>
      <c r="AH35" s="1034"/>
      <c r="AI35" s="1034"/>
      <c r="AJ35" s="1035"/>
      <c r="AK35" s="976">
        <v>30</v>
      </c>
      <c r="AL35" s="967"/>
      <c r="AM35" s="967"/>
      <c r="AN35" s="967"/>
      <c r="AO35" s="967"/>
      <c r="AP35" s="967">
        <v>287</v>
      </c>
      <c r="AQ35" s="967"/>
      <c r="AR35" s="967"/>
      <c r="AS35" s="967"/>
      <c r="AT35" s="967"/>
      <c r="AU35" s="967">
        <v>134</v>
      </c>
      <c r="AV35" s="967"/>
      <c r="AW35" s="967"/>
      <c r="AX35" s="967"/>
      <c r="AY35" s="967"/>
      <c r="AZ35" s="1038" t="s">
        <v>533</v>
      </c>
      <c r="BA35" s="1038"/>
      <c r="BB35" s="1038"/>
      <c r="BC35" s="1038"/>
      <c r="BD35" s="1038"/>
      <c r="BE35" s="1022" t="s">
        <v>386</v>
      </c>
      <c r="BF35" s="1022"/>
      <c r="BG35" s="1022"/>
      <c r="BH35" s="1022"/>
      <c r="BI35" s="1023"/>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197"/>
    </row>
    <row r="36" spans="1:131" s="198" customFormat="1" ht="26.25" customHeight="1" x14ac:dyDescent="0.15">
      <c r="A36" s="217">
        <v>9</v>
      </c>
      <c r="B36" s="1027" t="s">
        <v>387</v>
      </c>
      <c r="C36" s="1028"/>
      <c r="D36" s="1028"/>
      <c r="E36" s="1028"/>
      <c r="F36" s="1028"/>
      <c r="G36" s="1028"/>
      <c r="H36" s="1028"/>
      <c r="I36" s="1028"/>
      <c r="J36" s="1028"/>
      <c r="K36" s="1028"/>
      <c r="L36" s="1028"/>
      <c r="M36" s="1028"/>
      <c r="N36" s="1028"/>
      <c r="O36" s="1028"/>
      <c r="P36" s="1029"/>
      <c r="Q36" s="1039">
        <v>52</v>
      </c>
      <c r="R36" s="1040"/>
      <c r="S36" s="1040"/>
      <c r="T36" s="1040"/>
      <c r="U36" s="1040"/>
      <c r="V36" s="1040">
        <v>52</v>
      </c>
      <c r="W36" s="1040"/>
      <c r="X36" s="1040"/>
      <c r="Y36" s="1040"/>
      <c r="Z36" s="1040"/>
      <c r="AA36" s="1040">
        <v>0</v>
      </c>
      <c r="AB36" s="1040"/>
      <c r="AC36" s="1040"/>
      <c r="AD36" s="1040"/>
      <c r="AE36" s="1041"/>
      <c r="AF36" s="1033">
        <v>0</v>
      </c>
      <c r="AG36" s="1034"/>
      <c r="AH36" s="1034"/>
      <c r="AI36" s="1034"/>
      <c r="AJ36" s="1035"/>
      <c r="AK36" s="976">
        <v>37</v>
      </c>
      <c r="AL36" s="967"/>
      <c r="AM36" s="967"/>
      <c r="AN36" s="967"/>
      <c r="AO36" s="967"/>
      <c r="AP36" s="967">
        <v>43</v>
      </c>
      <c r="AQ36" s="967"/>
      <c r="AR36" s="967"/>
      <c r="AS36" s="967"/>
      <c r="AT36" s="967"/>
      <c r="AU36" s="967">
        <v>37</v>
      </c>
      <c r="AV36" s="967"/>
      <c r="AW36" s="967"/>
      <c r="AX36" s="967"/>
      <c r="AY36" s="967"/>
      <c r="AZ36" s="1038" t="s">
        <v>535</v>
      </c>
      <c r="BA36" s="1038"/>
      <c r="BB36" s="1038"/>
      <c r="BC36" s="1038"/>
      <c r="BD36" s="1038"/>
      <c r="BE36" s="1022" t="s">
        <v>386</v>
      </c>
      <c r="BF36" s="1022"/>
      <c r="BG36" s="1022"/>
      <c r="BH36" s="1022"/>
      <c r="BI36" s="1023"/>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197"/>
    </row>
    <row r="37" spans="1:131" s="198" customFormat="1" ht="26.25" customHeight="1" x14ac:dyDescent="0.15">
      <c r="A37" s="217">
        <v>10</v>
      </c>
      <c r="B37" s="1027" t="s">
        <v>388</v>
      </c>
      <c r="C37" s="1028"/>
      <c r="D37" s="1028"/>
      <c r="E37" s="1028"/>
      <c r="F37" s="1028"/>
      <c r="G37" s="1028"/>
      <c r="H37" s="1028"/>
      <c r="I37" s="1028"/>
      <c r="J37" s="1028"/>
      <c r="K37" s="1028"/>
      <c r="L37" s="1028"/>
      <c r="M37" s="1028"/>
      <c r="N37" s="1028"/>
      <c r="O37" s="1028"/>
      <c r="P37" s="1029"/>
      <c r="Q37" s="1039">
        <v>114</v>
      </c>
      <c r="R37" s="1040"/>
      <c r="S37" s="1040"/>
      <c r="T37" s="1040"/>
      <c r="U37" s="1040"/>
      <c r="V37" s="1040">
        <v>111</v>
      </c>
      <c r="W37" s="1040"/>
      <c r="X37" s="1040"/>
      <c r="Y37" s="1040"/>
      <c r="Z37" s="1040"/>
      <c r="AA37" s="1040">
        <v>3</v>
      </c>
      <c r="AB37" s="1040"/>
      <c r="AC37" s="1040"/>
      <c r="AD37" s="1040"/>
      <c r="AE37" s="1041"/>
      <c r="AF37" s="1033">
        <v>9</v>
      </c>
      <c r="AG37" s="1034"/>
      <c r="AH37" s="1034"/>
      <c r="AI37" s="1034"/>
      <c r="AJ37" s="1035"/>
      <c r="AK37" s="976">
        <v>100</v>
      </c>
      <c r="AL37" s="967"/>
      <c r="AM37" s="967"/>
      <c r="AN37" s="967"/>
      <c r="AO37" s="967"/>
      <c r="AP37" s="967" t="s">
        <v>535</v>
      </c>
      <c r="AQ37" s="967"/>
      <c r="AR37" s="967"/>
      <c r="AS37" s="967"/>
      <c r="AT37" s="967"/>
      <c r="AU37" s="967" t="s">
        <v>533</v>
      </c>
      <c r="AV37" s="967"/>
      <c r="AW37" s="967"/>
      <c r="AX37" s="967"/>
      <c r="AY37" s="967"/>
      <c r="AZ37" s="1038" t="s">
        <v>533</v>
      </c>
      <c r="BA37" s="1038"/>
      <c r="BB37" s="1038"/>
      <c r="BC37" s="1038"/>
      <c r="BD37" s="1038"/>
      <c r="BE37" s="1022" t="s">
        <v>386</v>
      </c>
      <c r="BF37" s="1022"/>
      <c r="BG37" s="1022"/>
      <c r="BH37" s="1022"/>
      <c r="BI37" s="1023"/>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197"/>
    </row>
    <row r="63" spans="1:131" s="198" customFormat="1" ht="26.25" customHeight="1" thickBot="1" x14ac:dyDescent="0.2">
      <c r="A63" s="215" t="s">
        <v>365</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2464</v>
      </c>
      <c r="AG63" s="955"/>
      <c r="AH63" s="955"/>
      <c r="AI63" s="955"/>
      <c r="AJ63" s="1020"/>
      <c r="AK63" s="1021"/>
      <c r="AL63" s="959"/>
      <c r="AM63" s="959"/>
      <c r="AN63" s="959"/>
      <c r="AO63" s="959"/>
      <c r="AP63" s="955">
        <v>12428</v>
      </c>
      <c r="AQ63" s="955"/>
      <c r="AR63" s="955"/>
      <c r="AS63" s="955"/>
      <c r="AT63" s="955"/>
      <c r="AU63" s="955">
        <v>5148</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197"/>
    </row>
    <row r="66" spans="1:131" s="198" customFormat="1" ht="26.25" customHeight="1" x14ac:dyDescent="0.15">
      <c r="A66" s="999" t="s">
        <v>392</v>
      </c>
      <c r="B66" s="1000"/>
      <c r="C66" s="1000"/>
      <c r="D66" s="1000"/>
      <c r="E66" s="1000"/>
      <c r="F66" s="1000"/>
      <c r="G66" s="1000"/>
      <c r="H66" s="1000"/>
      <c r="I66" s="1000"/>
      <c r="J66" s="1000"/>
      <c r="K66" s="1000"/>
      <c r="L66" s="1000"/>
      <c r="M66" s="1000"/>
      <c r="N66" s="1000"/>
      <c r="O66" s="1000"/>
      <c r="P66" s="1001"/>
      <c r="Q66" s="985" t="s">
        <v>369</v>
      </c>
      <c r="R66" s="986"/>
      <c r="S66" s="986"/>
      <c r="T66" s="986"/>
      <c r="U66" s="987"/>
      <c r="V66" s="985" t="s">
        <v>370</v>
      </c>
      <c r="W66" s="986"/>
      <c r="X66" s="986"/>
      <c r="Y66" s="986"/>
      <c r="Z66" s="987"/>
      <c r="AA66" s="985" t="s">
        <v>371</v>
      </c>
      <c r="AB66" s="986"/>
      <c r="AC66" s="986"/>
      <c r="AD66" s="986"/>
      <c r="AE66" s="987"/>
      <c r="AF66" s="1005" t="s">
        <v>372</v>
      </c>
      <c r="AG66" s="1006"/>
      <c r="AH66" s="1006"/>
      <c r="AI66" s="1006"/>
      <c r="AJ66" s="1007"/>
      <c r="AK66" s="985" t="s">
        <v>373</v>
      </c>
      <c r="AL66" s="1000"/>
      <c r="AM66" s="1000"/>
      <c r="AN66" s="1000"/>
      <c r="AO66" s="1001"/>
      <c r="AP66" s="985" t="s">
        <v>374</v>
      </c>
      <c r="AQ66" s="986"/>
      <c r="AR66" s="986"/>
      <c r="AS66" s="986"/>
      <c r="AT66" s="987"/>
      <c r="AU66" s="985" t="s">
        <v>393</v>
      </c>
      <c r="AV66" s="986"/>
      <c r="AW66" s="986"/>
      <c r="AX66" s="986"/>
      <c r="AY66" s="987"/>
      <c r="AZ66" s="985" t="s">
        <v>353</v>
      </c>
      <c r="BA66" s="986"/>
      <c r="BB66" s="986"/>
      <c r="BC66" s="986"/>
      <c r="BD66" s="991"/>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536</v>
      </c>
      <c r="C68" s="982"/>
      <c r="D68" s="982"/>
      <c r="E68" s="982"/>
      <c r="F68" s="982"/>
      <c r="G68" s="982"/>
      <c r="H68" s="982"/>
      <c r="I68" s="982"/>
      <c r="J68" s="982"/>
      <c r="K68" s="982"/>
      <c r="L68" s="982"/>
      <c r="M68" s="982"/>
      <c r="N68" s="982"/>
      <c r="O68" s="982"/>
      <c r="P68" s="983"/>
      <c r="Q68" s="984">
        <v>1155</v>
      </c>
      <c r="R68" s="978"/>
      <c r="S68" s="978"/>
      <c r="T68" s="978"/>
      <c r="U68" s="978"/>
      <c r="V68" s="978">
        <v>1132</v>
      </c>
      <c r="W68" s="978"/>
      <c r="X68" s="978"/>
      <c r="Y68" s="978"/>
      <c r="Z68" s="978"/>
      <c r="AA68" s="978">
        <v>23</v>
      </c>
      <c r="AB68" s="978"/>
      <c r="AC68" s="978"/>
      <c r="AD68" s="978"/>
      <c r="AE68" s="978"/>
      <c r="AF68" s="978">
        <v>23</v>
      </c>
      <c r="AG68" s="978"/>
      <c r="AH68" s="978"/>
      <c r="AI68" s="978"/>
      <c r="AJ68" s="978"/>
      <c r="AK68" s="978" t="s">
        <v>537</v>
      </c>
      <c r="AL68" s="978"/>
      <c r="AM68" s="978"/>
      <c r="AN68" s="978"/>
      <c r="AO68" s="978"/>
      <c r="AP68" s="978">
        <v>399</v>
      </c>
      <c r="AQ68" s="978"/>
      <c r="AR68" s="978"/>
      <c r="AS68" s="978"/>
      <c r="AT68" s="978"/>
      <c r="AU68" s="978">
        <v>306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c r="C69" s="971"/>
      <c r="D69" s="971"/>
      <c r="E69" s="971"/>
      <c r="F69" s="971"/>
      <c r="G69" s="971"/>
      <c r="H69" s="971"/>
      <c r="I69" s="971"/>
      <c r="J69" s="971"/>
      <c r="K69" s="971"/>
      <c r="L69" s="971"/>
      <c r="M69" s="971"/>
      <c r="N69" s="971"/>
      <c r="O69" s="971"/>
      <c r="P69" s="972"/>
      <c r="Q69" s="973"/>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365</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23</v>
      </c>
      <c r="AG88" s="955"/>
      <c r="AH88" s="955"/>
      <c r="AI88" s="955"/>
      <c r="AJ88" s="955"/>
      <c r="AK88" s="959"/>
      <c r="AL88" s="959"/>
      <c r="AM88" s="959"/>
      <c r="AN88" s="959"/>
      <c r="AO88" s="959"/>
      <c r="AP88" s="955">
        <v>399</v>
      </c>
      <c r="AQ88" s="955"/>
      <c r="AR88" s="955"/>
      <c r="AS88" s="955"/>
      <c r="AT88" s="955"/>
      <c r="AU88" s="955">
        <v>306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303</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285</v>
      </c>
      <c r="AG109" s="888"/>
      <c r="AH109" s="888"/>
      <c r="AI109" s="888"/>
      <c r="AJ109" s="889"/>
      <c r="AK109" s="890" t="s">
        <v>284</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285</v>
      </c>
      <c r="BW109" s="888"/>
      <c r="BX109" s="888"/>
      <c r="BY109" s="888"/>
      <c r="BZ109" s="889"/>
      <c r="CA109" s="890" t="s">
        <v>284</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285</v>
      </c>
      <c r="DM109" s="888"/>
      <c r="DN109" s="888"/>
      <c r="DO109" s="888"/>
      <c r="DP109" s="889"/>
      <c r="DQ109" s="890" t="s">
        <v>284</v>
      </c>
      <c r="DR109" s="888"/>
      <c r="DS109" s="888"/>
      <c r="DT109" s="888"/>
      <c r="DU109" s="889"/>
      <c r="DV109" s="890" t="s">
        <v>404</v>
      </c>
      <c r="DW109" s="888"/>
      <c r="DX109" s="888"/>
      <c r="DY109" s="888"/>
      <c r="DZ109" s="919"/>
    </row>
    <row r="110" spans="1:131" s="197" customFormat="1" ht="26.25" customHeight="1" x14ac:dyDescent="0.15">
      <c r="A110" s="800" t="s">
        <v>406</v>
      </c>
      <c r="B110" s="801"/>
      <c r="C110" s="801"/>
      <c r="D110" s="801"/>
      <c r="E110" s="801"/>
      <c r="F110" s="801"/>
      <c r="G110" s="801"/>
      <c r="H110" s="801"/>
      <c r="I110" s="801"/>
      <c r="J110" s="801"/>
      <c r="K110" s="801"/>
      <c r="L110" s="801"/>
      <c r="M110" s="801"/>
      <c r="N110" s="801"/>
      <c r="O110" s="801"/>
      <c r="P110" s="801"/>
      <c r="Q110" s="801"/>
      <c r="R110" s="801"/>
      <c r="S110" s="801"/>
      <c r="T110" s="801"/>
      <c r="U110" s="801"/>
      <c r="V110" s="801"/>
      <c r="W110" s="801"/>
      <c r="X110" s="801"/>
      <c r="Y110" s="801"/>
      <c r="Z110" s="802"/>
      <c r="AA110" s="872">
        <v>3489851</v>
      </c>
      <c r="AB110" s="873"/>
      <c r="AC110" s="873"/>
      <c r="AD110" s="873"/>
      <c r="AE110" s="874"/>
      <c r="AF110" s="875">
        <v>3463671</v>
      </c>
      <c r="AG110" s="873"/>
      <c r="AH110" s="873"/>
      <c r="AI110" s="873"/>
      <c r="AJ110" s="874"/>
      <c r="AK110" s="875">
        <v>3652778</v>
      </c>
      <c r="AL110" s="873"/>
      <c r="AM110" s="873"/>
      <c r="AN110" s="873"/>
      <c r="AO110" s="874"/>
      <c r="AP110" s="876">
        <v>35.799999999999997</v>
      </c>
      <c r="AQ110" s="877"/>
      <c r="AR110" s="877"/>
      <c r="AS110" s="877"/>
      <c r="AT110" s="878"/>
      <c r="AU110" s="920" t="s">
        <v>61</v>
      </c>
      <c r="AV110" s="921"/>
      <c r="AW110" s="921"/>
      <c r="AX110" s="921"/>
      <c r="AY110" s="922"/>
      <c r="AZ110" s="827" t="s">
        <v>407</v>
      </c>
      <c r="BA110" s="801"/>
      <c r="BB110" s="801"/>
      <c r="BC110" s="801"/>
      <c r="BD110" s="801"/>
      <c r="BE110" s="801"/>
      <c r="BF110" s="801"/>
      <c r="BG110" s="801"/>
      <c r="BH110" s="801"/>
      <c r="BI110" s="801"/>
      <c r="BJ110" s="801"/>
      <c r="BK110" s="801"/>
      <c r="BL110" s="801"/>
      <c r="BM110" s="801"/>
      <c r="BN110" s="801"/>
      <c r="BO110" s="801"/>
      <c r="BP110" s="802"/>
      <c r="BQ110" s="810">
        <v>28133467</v>
      </c>
      <c r="BR110" s="811"/>
      <c r="BS110" s="811"/>
      <c r="BT110" s="811"/>
      <c r="BU110" s="811"/>
      <c r="BV110" s="811">
        <v>28174940</v>
      </c>
      <c r="BW110" s="811"/>
      <c r="BX110" s="811"/>
      <c r="BY110" s="811"/>
      <c r="BZ110" s="811"/>
      <c r="CA110" s="811">
        <v>27266030</v>
      </c>
      <c r="CB110" s="811"/>
      <c r="CC110" s="811"/>
      <c r="CD110" s="811"/>
      <c r="CE110" s="811"/>
      <c r="CF110" s="861">
        <v>267.60000000000002</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810">
        <v>1026270</v>
      </c>
      <c r="DH110" s="811"/>
      <c r="DI110" s="811"/>
      <c r="DJ110" s="811"/>
      <c r="DK110" s="811"/>
      <c r="DL110" s="811">
        <v>865684</v>
      </c>
      <c r="DM110" s="811"/>
      <c r="DN110" s="811"/>
      <c r="DO110" s="811"/>
      <c r="DP110" s="811"/>
      <c r="DQ110" s="811">
        <v>700221</v>
      </c>
      <c r="DR110" s="811"/>
      <c r="DS110" s="811"/>
      <c r="DT110" s="811"/>
      <c r="DU110" s="811"/>
      <c r="DV110" s="812">
        <v>6.9</v>
      </c>
      <c r="DW110" s="812"/>
      <c r="DX110" s="812"/>
      <c r="DY110" s="812"/>
      <c r="DZ110" s="813"/>
    </row>
    <row r="111" spans="1:131" s="197" customFormat="1" ht="26.25" customHeight="1" x14ac:dyDescent="0.15">
      <c r="A111" s="755" t="s">
        <v>410</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915"/>
      <c r="AA111" s="902" t="s">
        <v>111</v>
      </c>
      <c r="AB111" s="903"/>
      <c r="AC111" s="903"/>
      <c r="AD111" s="903"/>
      <c r="AE111" s="904"/>
      <c r="AF111" s="905" t="s">
        <v>111</v>
      </c>
      <c r="AG111" s="903"/>
      <c r="AH111" s="903"/>
      <c r="AI111" s="903"/>
      <c r="AJ111" s="904"/>
      <c r="AK111" s="905" t="s">
        <v>111</v>
      </c>
      <c r="AL111" s="903"/>
      <c r="AM111" s="903"/>
      <c r="AN111" s="903"/>
      <c r="AO111" s="904"/>
      <c r="AP111" s="906" t="s">
        <v>111</v>
      </c>
      <c r="AQ111" s="907"/>
      <c r="AR111" s="907"/>
      <c r="AS111" s="907"/>
      <c r="AT111" s="908"/>
      <c r="AU111" s="923"/>
      <c r="AV111" s="924"/>
      <c r="AW111" s="924"/>
      <c r="AX111" s="924"/>
      <c r="AY111" s="925"/>
      <c r="AZ111" s="808" t="s">
        <v>411</v>
      </c>
      <c r="BA111" s="748"/>
      <c r="BB111" s="748"/>
      <c r="BC111" s="748"/>
      <c r="BD111" s="748"/>
      <c r="BE111" s="748"/>
      <c r="BF111" s="748"/>
      <c r="BG111" s="748"/>
      <c r="BH111" s="748"/>
      <c r="BI111" s="748"/>
      <c r="BJ111" s="748"/>
      <c r="BK111" s="748"/>
      <c r="BL111" s="748"/>
      <c r="BM111" s="748"/>
      <c r="BN111" s="748"/>
      <c r="BO111" s="748"/>
      <c r="BP111" s="749"/>
      <c r="BQ111" s="809">
        <v>1831766</v>
      </c>
      <c r="BR111" s="791"/>
      <c r="BS111" s="791"/>
      <c r="BT111" s="791"/>
      <c r="BU111" s="791"/>
      <c r="BV111" s="791">
        <v>1603474</v>
      </c>
      <c r="BW111" s="791"/>
      <c r="BX111" s="791"/>
      <c r="BY111" s="791"/>
      <c r="BZ111" s="791"/>
      <c r="CA111" s="791">
        <v>1370305</v>
      </c>
      <c r="CB111" s="791"/>
      <c r="CC111" s="791"/>
      <c r="CD111" s="791"/>
      <c r="CE111" s="791"/>
      <c r="CF111" s="848">
        <v>13.4</v>
      </c>
      <c r="CG111" s="849"/>
      <c r="CH111" s="849"/>
      <c r="CI111" s="849"/>
      <c r="CJ111" s="849"/>
      <c r="CK111" s="917"/>
      <c r="CL111" s="866"/>
      <c r="CM111" s="814" t="s">
        <v>412</v>
      </c>
      <c r="CN111" s="815"/>
      <c r="CO111" s="815"/>
      <c r="CP111" s="815"/>
      <c r="CQ111" s="815"/>
      <c r="CR111" s="815"/>
      <c r="CS111" s="815"/>
      <c r="CT111" s="815"/>
      <c r="CU111" s="815"/>
      <c r="CV111" s="815"/>
      <c r="CW111" s="815"/>
      <c r="CX111" s="815"/>
      <c r="CY111" s="815"/>
      <c r="CZ111" s="815"/>
      <c r="DA111" s="815"/>
      <c r="DB111" s="815"/>
      <c r="DC111" s="815"/>
      <c r="DD111" s="815"/>
      <c r="DE111" s="815"/>
      <c r="DF111" s="816"/>
      <c r="DG111" s="809" t="s">
        <v>111</v>
      </c>
      <c r="DH111" s="791"/>
      <c r="DI111" s="791"/>
      <c r="DJ111" s="791"/>
      <c r="DK111" s="791"/>
      <c r="DL111" s="791" t="s">
        <v>111</v>
      </c>
      <c r="DM111" s="791"/>
      <c r="DN111" s="791"/>
      <c r="DO111" s="791"/>
      <c r="DP111" s="791"/>
      <c r="DQ111" s="791" t="s">
        <v>111</v>
      </c>
      <c r="DR111" s="791"/>
      <c r="DS111" s="791"/>
      <c r="DT111" s="791"/>
      <c r="DU111" s="791"/>
      <c r="DV111" s="792" t="s">
        <v>111</v>
      </c>
      <c r="DW111" s="792"/>
      <c r="DX111" s="792"/>
      <c r="DY111" s="792"/>
      <c r="DZ111" s="793"/>
    </row>
    <row r="112" spans="1:131" s="197" customFormat="1" ht="26.25" customHeight="1" x14ac:dyDescent="0.15">
      <c r="A112" s="909" t="s">
        <v>413</v>
      </c>
      <c r="B112" s="910"/>
      <c r="C112" s="748" t="s">
        <v>414</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60" t="s">
        <v>111</v>
      </c>
      <c r="AB112" s="761"/>
      <c r="AC112" s="761"/>
      <c r="AD112" s="761"/>
      <c r="AE112" s="762"/>
      <c r="AF112" s="763" t="s">
        <v>111</v>
      </c>
      <c r="AG112" s="761"/>
      <c r="AH112" s="761"/>
      <c r="AI112" s="761"/>
      <c r="AJ112" s="762"/>
      <c r="AK112" s="763" t="s">
        <v>111</v>
      </c>
      <c r="AL112" s="761"/>
      <c r="AM112" s="761"/>
      <c r="AN112" s="761"/>
      <c r="AO112" s="762"/>
      <c r="AP112" s="797" t="s">
        <v>111</v>
      </c>
      <c r="AQ112" s="798"/>
      <c r="AR112" s="798"/>
      <c r="AS112" s="798"/>
      <c r="AT112" s="799"/>
      <c r="AU112" s="923"/>
      <c r="AV112" s="924"/>
      <c r="AW112" s="924"/>
      <c r="AX112" s="924"/>
      <c r="AY112" s="925"/>
      <c r="AZ112" s="808" t="s">
        <v>415</v>
      </c>
      <c r="BA112" s="748"/>
      <c r="BB112" s="748"/>
      <c r="BC112" s="748"/>
      <c r="BD112" s="748"/>
      <c r="BE112" s="748"/>
      <c r="BF112" s="748"/>
      <c r="BG112" s="748"/>
      <c r="BH112" s="748"/>
      <c r="BI112" s="748"/>
      <c r="BJ112" s="748"/>
      <c r="BK112" s="748"/>
      <c r="BL112" s="748"/>
      <c r="BM112" s="748"/>
      <c r="BN112" s="748"/>
      <c r="BO112" s="748"/>
      <c r="BP112" s="749"/>
      <c r="BQ112" s="809">
        <v>6341103</v>
      </c>
      <c r="BR112" s="791"/>
      <c r="BS112" s="791"/>
      <c r="BT112" s="791"/>
      <c r="BU112" s="791"/>
      <c r="BV112" s="791">
        <v>5909562</v>
      </c>
      <c r="BW112" s="791"/>
      <c r="BX112" s="791"/>
      <c r="BY112" s="791"/>
      <c r="BZ112" s="791"/>
      <c r="CA112" s="791">
        <v>5013219</v>
      </c>
      <c r="CB112" s="791"/>
      <c r="CC112" s="791"/>
      <c r="CD112" s="791"/>
      <c r="CE112" s="791"/>
      <c r="CF112" s="848">
        <v>49.2</v>
      </c>
      <c r="CG112" s="849"/>
      <c r="CH112" s="849"/>
      <c r="CI112" s="849"/>
      <c r="CJ112" s="849"/>
      <c r="CK112" s="917"/>
      <c r="CL112" s="866"/>
      <c r="CM112" s="814" t="s">
        <v>416</v>
      </c>
      <c r="CN112" s="815"/>
      <c r="CO112" s="815"/>
      <c r="CP112" s="815"/>
      <c r="CQ112" s="815"/>
      <c r="CR112" s="815"/>
      <c r="CS112" s="815"/>
      <c r="CT112" s="815"/>
      <c r="CU112" s="815"/>
      <c r="CV112" s="815"/>
      <c r="CW112" s="815"/>
      <c r="CX112" s="815"/>
      <c r="CY112" s="815"/>
      <c r="CZ112" s="815"/>
      <c r="DA112" s="815"/>
      <c r="DB112" s="815"/>
      <c r="DC112" s="815"/>
      <c r="DD112" s="815"/>
      <c r="DE112" s="815"/>
      <c r="DF112" s="816"/>
      <c r="DG112" s="809" t="s">
        <v>111</v>
      </c>
      <c r="DH112" s="791"/>
      <c r="DI112" s="791"/>
      <c r="DJ112" s="791"/>
      <c r="DK112" s="791"/>
      <c r="DL112" s="791" t="s">
        <v>111</v>
      </c>
      <c r="DM112" s="791"/>
      <c r="DN112" s="791"/>
      <c r="DO112" s="791"/>
      <c r="DP112" s="791"/>
      <c r="DQ112" s="791" t="s">
        <v>111</v>
      </c>
      <c r="DR112" s="791"/>
      <c r="DS112" s="791"/>
      <c r="DT112" s="791"/>
      <c r="DU112" s="791"/>
      <c r="DV112" s="792" t="s">
        <v>111</v>
      </c>
      <c r="DW112" s="792"/>
      <c r="DX112" s="792"/>
      <c r="DY112" s="792"/>
      <c r="DZ112" s="793"/>
    </row>
    <row r="113" spans="1:130" s="197" customFormat="1" ht="26.25" customHeight="1" x14ac:dyDescent="0.15">
      <c r="A113" s="911"/>
      <c r="B113" s="912"/>
      <c r="C113" s="748" t="s">
        <v>417</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2">
        <v>640859</v>
      </c>
      <c r="AB113" s="903"/>
      <c r="AC113" s="903"/>
      <c r="AD113" s="903"/>
      <c r="AE113" s="904"/>
      <c r="AF113" s="905">
        <v>617572</v>
      </c>
      <c r="AG113" s="903"/>
      <c r="AH113" s="903"/>
      <c r="AI113" s="903"/>
      <c r="AJ113" s="904"/>
      <c r="AK113" s="905">
        <v>585248</v>
      </c>
      <c r="AL113" s="903"/>
      <c r="AM113" s="903"/>
      <c r="AN113" s="903"/>
      <c r="AO113" s="904"/>
      <c r="AP113" s="906">
        <v>5.7</v>
      </c>
      <c r="AQ113" s="907"/>
      <c r="AR113" s="907"/>
      <c r="AS113" s="907"/>
      <c r="AT113" s="908"/>
      <c r="AU113" s="923"/>
      <c r="AV113" s="924"/>
      <c r="AW113" s="924"/>
      <c r="AX113" s="924"/>
      <c r="AY113" s="925"/>
      <c r="AZ113" s="808" t="s">
        <v>418</v>
      </c>
      <c r="BA113" s="748"/>
      <c r="BB113" s="748"/>
      <c r="BC113" s="748"/>
      <c r="BD113" s="748"/>
      <c r="BE113" s="748"/>
      <c r="BF113" s="748"/>
      <c r="BG113" s="748"/>
      <c r="BH113" s="748"/>
      <c r="BI113" s="748"/>
      <c r="BJ113" s="748"/>
      <c r="BK113" s="748"/>
      <c r="BL113" s="748"/>
      <c r="BM113" s="748"/>
      <c r="BN113" s="748"/>
      <c r="BO113" s="748"/>
      <c r="BP113" s="749"/>
      <c r="BQ113" s="809">
        <v>371433</v>
      </c>
      <c r="BR113" s="791"/>
      <c r="BS113" s="791"/>
      <c r="BT113" s="791"/>
      <c r="BU113" s="791"/>
      <c r="BV113" s="791">
        <v>338487</v>
      </c>
      <c r="BW113" s="791"/>
      <c r="BX113" s="791"/>
      <c r="BY113" s="791"/>
      <c r="BZ113" s="791"/>
      <c r="CA113" s="791">
        <v>306148</v>
      </c>
      <c r="CB113" s="791"/>
      <c r="CC113" s="791"/>
      <c r="CD113" s="791"/>
      <c r="CE113" s="791"/>
      <c r="CF113" s="848">
        <v>3</v>
      </c>
      <c r="CG113" s="849"/>
      <c r="CH113" s="849"/>
      <c r="CI113" s="849"/>
      <c r="CJ113" s="849"/>
      <c r="CK113" s="917"/>
      <c r="CL113" s="866"/>
      <c r="CM113" s="814" t="s">
        <v>419</v>
      </c>
      <c r="CN113" s="815"/>
      <c r="CO113" s="815"/>
      <c r="CP113" s="815"/>
      <c r="CQ113" s="815"/>
      <c r="CR113" s="815"/>
      <c r="CS113" s="815"/>
      <c r="CT113" s="815"/>
      <c r="CU113" s="815"/>
      <c r="CV113" s="815"/>
      <c r="CW113" s="815"/>
      <c r="CX113" s="815"/>
      <c r="CY113" s="815"/>
      <c r="CZ113" s="815"/>
      <c r="DA113" s="815"/>
      <c r="DB113" s="815"/>
      <c r="DC113" s="815"/>
      <c r="DD113" s="815"/>
      <c r="DE113" s="815"/>
      <c r="DF113" s="816"/>
      <c r="DG113" s="760" t="s">
        <v>111</v>
      </c>
      <c r="DH113" s="761"/>
      <c r="DI113" s="761"/>
      <c r="DJ113" s="761"/>
      <c r="DK113" s="762"/>
      <c r="DL113" s="763" t="s">
        <v>111</v>
      </c>
      <c r="DM113" s="761"/>
      <c r="DN113" s="761"/>
      <c r="DO113" s="761"/>
      <c r="DP113" s="762"/>
      <c r="DQ113" s="763" t="s">
        <v>111</v>
      </c>
      <c r="DR113" s="761"/>
      <c r="DS113" s="761"/>
      <c r="DT113" s="761"/>
      <c r="DU113" s="762"/>
      <c r="DV113" s="797" t="s">
        <v>111</v>
      </c>
      <c r="DW113" s="798"/>
      <c r="DX113" s="798"/>
      <c r="DY113" s="798"/>
      <c r="DZ113" s="799"/>
    </row>
    <row r="114" spans="1:130" s="197" customFormat="1" ht="26.25" customHeight="1" x14ac:dyDescent="0.15">
      <c r="A114" s="911"/>
      <c r="B114" s="912"/>
      <c r="C114" s="748" t="s">
        <v>420</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60">
        <v>39461</v>
      </c>
      <c r="AB114" s="761"/>
      <c r="AC114" s="761"/>
      <c r="AD114" s="761"/>
      <c r="AE114" s="762"/>
      <c r="AF114" s="763">
        <v>39447</v>
      </c>
      <c r="AG114" s="761"/>
      <c r="AH114" s="761"/>
      <c r="AI114" s="761"/>
      <c r="AJ114" s="762"/>
      <c r="AK114" s="763">
        <v>38256</v>
      </c>
      <c r="AL114" s="761"/>
      <c r="AM114" s="761"/>
      <c r="AN114" s="761"/>
      <c r="AO114" s="762"/>
      <c r="AP114" s="797">
        <v>0.4</v>
      </c>
      <c r="AQ114" s="798"/>
      <c r="AR114" s="798"/>
      <c r="AS114" s="798"/>
      <c r="AT114" s="799"/>
      <c r="AU114" s="923"/>
      <c r="AV114" s="924"/>
      <c r="AW114" s="924"/>
      <c r="AX114" s="924"/>
      <c r="AY114" s="925"/>
      <c r="AZ114" s="808" t="s">
        <v>421</v>
      </c>
      <c r="BA114" s="748"/>
      <c r="BB114" s="748"/>
      <c r="BC114" s="748"/>
      <c r="BD114" s="748"/>
      <c r="BE114" s="748"/>
      <c r="BF114" s="748"/>
      <c r="BG114" s="748"/>
      <c r="BH114" s="748"/>
      <c r="BI114" s="748"/>
      <c r="BJ114" s="748"/>
      <c r="BK114" s="748"/>
      <c r="BL114" s="748"/>
      <c r="BM114" s="748"/>
      <c r="BN114" s="748"/>
      <c r="BO114" s="748"/>
      <c r="BP114" s="749"/>
      <c r="BQ114" s="809">
        <v>3563913</v>
      </c>
      <c r="BR114" s="791"/>
      <c r="BS114" s="791"/>
      <c r="BT114" s="791"/>
      <c r="BU114" s="791"/>
      <c r="BV114" s="791">
        <v>3239584</v>
      </c>
      <c r="BW114" s="791"/>
      <c r="BX114" s="791"/>
      <c r="BY114" s="791"/>
      <c r="BZ114" s="791"/>
      <c r="CA114" s="791">
        <v>2908664</v>
      </c>
      <c r="CB114" s="791"/>
      <c r="CC114" s="791"/>
      <c r="CD114" s="791"/>
      <c r="CE114" s="791"/>
      <c r="CF114" s="848">
        <v>28.5</v>
      </c>
      <c r="CG114" s="849"/>
      <c r="CH114" s="849"/>
      <c r="CI114" s="849"/>
      <c r="CJ114" s="849"/>
      <c r="CK114" s="917"/>
      <c r="CL114" s="866"/>
      <c r="CM114" s="814" t="s">
        <v>422</v>
      </c>
      <c r="CN114" s="815"/>
      <c r="CO114" s="815"/>
      <c r="CP114" s="815"/>
      <c r="CQ114" s="815"/>
      <c r="CR114" s="815"/>
      <c r="CS114" s="815"/>
      <c r="CT114" s="815"/>
      <c r="CU114" s="815"/>
      <c r="CV114" s="815"/>
      <c r="CW114" s="815"/>
      <c r="CX114" s="815"/>
      <c r="CY114" s="815"/>
      <c r="CZ114" s="815"/>
      <c r="DA114" s="815"/>
      <c r="DB114" s="815"/>
      <c r="DC114" s="815"/>
      <c r="DD114" s="815"/>
      <c r="DE114" s="815"/>
      <c r="DF114" s="816"/>
      <c r="DG114" s="760" t="s">
        <v>111</v>
      </c>
      <c r="DH114" s="761"/>
      <c r="DI114" s="761"/>
      <c r="DJ114" s="761"/>
      <c r="DK114" s="762"/>
      <c r="DL114" s="763" t="s">
        <v>111</v>
      </c>
      <c r="DM114" s="761"/>
      <c r="DN114" s="761"/>
      <c r="DO114" s="761"/>
      <c r="DP114" s="762"/>
      <c r="DQ114" s="763" t="s">
        <v>111</v>
      </c>
      <c r="DR114" s="761"/>
      <c r="DS114" s="761"/>
      <c r="DT114" s="761"/>
      <c r="DU114" s="762"/>
      <c r="DV114" s="797" t="s">
        <v>111</v>
      </c>
      <c r="DW114" s="798"/>
      <c r="DX114" s="798"/>
      <c r="DY114" s="798"/>
      <c r="DZ114" s="799"/>
    </row>
    <row r="115" spans="1:130" s="197" customFormat="1" ht="26.25" customHeight="1" x14ac:dyDescent="0.15">
      <c r="A115" s="911"/>
      <c r="B115" s="912"/>
      <c r="C115" s="748" t="s">
        <v>423</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2">
        <v>302952</v>
      </c>
      <c r="AB115" s="903"/>
      <c r="AC115" s="903"/>
      <c r="AD115" s="903"/>
      <c r="AE115" s="904"/>
      <c r="AF115" s="905">
        <v>303369</v>
      </c>
      <c r="AG115" s="903"/>
      <c r="AH115" s="903"/>
      <c r="AI115" s="903"/>
      <c r="AJ115" s="904"/>
      <c r="AK115" s="905">
        <v>300133</v>
      </c>
      <c r="AL115" s="903"/>
      <c r="AM115" s="903"/>
      <c r="AN115" s="903"/>
      <c r="AO115" s="904"/>
      <c r="AP115" s="906">
        <v>2.9</v>
      </c>
      <c r="AQ115" s="907"/>
      <c r="AR115" s="907"/>
      <c r="AS115" s="907"/>
      <c r="AT115" s="908"/>
      <c r="AU115" s="923"/>
      <c r="AV115" s="924"/>
      <c r="AW115" s="924"/>
      <c r="AX115" s="924"/>
      <c r="AY115" s="925"/>
      <c r="AZ115" s="808" t="s">
        <v>424</v>
      </c>
      <c r="BA115" s="748"/>
      <c r="BB115" s="748"/>
      <c r="BC115" s="748"/>
      <c r="BD115" s="748"/>
      <c r="BE115" s="748"/>
      <c r="BF115" s="748"/>
      <c r="BG115" s="748"/>
      <c r="BH115" s="748"/>
      <c r="BI115" s="748"/>
      <c r="BJ115" s="748"/>
      <c r="BK115" s="748"/>
      <c r="BL115" s="748"/>
      <c r="BM115" s="748"/>
      <c r="BN115" s="748"/>
      <c r="BO115" s="748"/>
      <c r="BP115" s="749"/>
      <c r="BQ115" s="809">
        <v>98077</v>
      </c>
      <c r="BR115" s="791"/>
      <c r="BS115" s="791"/>
      <c r="BT115" s="791"/>
      <c r="BU115" s="791"/>
      <c r="BV115" s="791">
        <v>98922</v>
      </c>
      <c r="BW115" s="791"/>
      <c r="BX115" s="791"/>
      <c r="BY115" s="791"/>
      <c r="BZ115" s="791"/>
      <c r="CA115" s="791">
        <v>104132</v>
      </c>
      <c r="CB115" s="791"/>
      <c r="CC115" s="791"/>
      <c r="CD115" s="791"/>
      <c r="CE115" s="791"/>
      <c r="CF115" s="848">
        <v>1</v>
      </c>
      <c r="CG115" s="849"/>
      <c r="CH115" s="849"/>
      <c r="CI115" s="849"/>
      <c r="CJ115" s="849"/>
      <c r="CK115" s="917"/>
      <c r="CL115" s="866"/>
      <c r="CM115" s="808" t="s">
        <v>425</v>
      </c>
      <c r="CN115" s="901"/>
      <c r="CO115" s="901"/>
      <c r="CP115" s="901"/>
      <c r="CQ115" s="901"/>
      <c r="CR115" s="901"/>
      <c r="CS115" s="901"/>
      <c r="CT115" s="901"/>
      <c r="CU115" s="901"/>
      <c r="CV115" s="901"/>
      <c r="CW115" s="901"/>
      <c r="CX115" s="901"/>
      <c r="CY115" s="901"/>
      <c r="CZ115" s="901"/>
      <c r="DA115" s="901"/>
      <c r="DB115" s="901"/>
      <c r="DC115" s="901"/>
      <c r="DD115" s="901"/>
      <c r="DE115" s="901"/>
      <c r="DF115" s="749"/>
      <c r="DG115" s="760" t="s">
        <v>111</v>
      </c>
      <c r="DH115" s="761"/>
      <c r="DI115" s="761"/>
      <c r="DJ115" s="761"/>
      <c r="DK115" s="762"/>
      <c r="DL115" s="763" t="s">
        <v>111</v>
      </c>
      <c r="DM115" s="761"/>
      <c r="DN115" s="761"/>
      <c r="DO115" s="761"/>
      <c r="DP115" s="762"/>
      <c r="DQ115" s="763" t="s">
        <v>111</v>
      </c>
      <c r="DR115" s="761"/>
      <c r="DS115" s="761"/>
      <c r="DT115" s="761"/>
      <c r="DU115" s="762"/>
      <c r="DV115" s="797" t="s">
        <v>111</v>
      </c>
      <c r="DW115" s="798"/>
      <c r="DX115" s="798"/>
      <c r="DY115" s="798"/>
      <c r="DZ115" s="799"/>
    </row>
    <row r="116" spans="1:130" s="197" customFormat="1" ht="26.25" customHeight="1" x14ac:dyDescent="0.15">
      <c r="A116" s="913"/>
      <c r="B116" s="914"/>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60">
        <v>3158</v>
      </c>
      <c r="AB116" s="761"/>
      <c r="AC116" s="761"/>
      <c r="AD116" s="761"/>
      <c r="AE116" s="762"/>
      <c r="AF116" s="763">
        <v>1053</v>
      </c>
      <c r="AG116" s="761"/>
      <c r="AH116" s="761"/>
      <c r="AI116" s="761"/>
      <c r="AJ116" s="762"/>
      <c r="AK116" s="763">
        <v>1952</v>
      </c>
      <c r="AL116" s="761"/>
      <c r="AM116" s="761"/>
      <c r="AN116" s="761"/>
      <c r="AO116" s="762"/>
      <c r="AP116" s="797">
        <v>0</v>
      </c>
      <c r="AQ116" s="798"/>
      <c r="AR116" s="798"/>
      <c r="AS116" s="798"/>
      <c r="AT116" s="799"/>
      <c r="AU116" s="923"/>
      <c r="AV116" s="924"/>
      <c r="AW116" s="924"/>
      <c r="AX116" s="924"/>
      <c r="AY116" s="925"/>
      <c r="AZ116" s="808" t="s">
        <v>427</v>
      </c>
      <c r="BA116" s="748"/>
      <c r="BB116" s="748"/>
      <c r="BC116" s="748"/>
      <c r="BD116" s="748"/>
      <c r="BE116" s="748"/>
      <c r="BF116" s="748"/>
      <c r="BG116" s="748"/>
      <c r="BH116" s="748"/>
      <c r="BI116" s="748"/>
      <c r="BJ116" s="748"/>
      <c r="BK116" s="748"/>
      <c r="BL116" s="748"/>
      <c r="BM116" s="748"/>
      <c r="BN116" s="748"/>
      <c r="BO116" s="748"/>
      <c r="BP116" s="749"/>
      <c r="BQ116" s="809" t="s">
        <v>111</v>
      </c>
      <c r="BR116" s="791"/>
      <c r="BS116" s="791"/>
      <c r="BT116" s="791"/>
      <c r="BU116" s="791"/>
      <c r="BV116" s="791" t="s">
        <v>111</v>
      </c>
      <c r="BW116" s="791"/>
      <c r="BX116" s="791"/>
      <c r="BY116" s="791"/>
      <c r="BZ116" s="791"/>
      <c r="CA116" s="791" t="s">
        <v>111</v>
      </c>
      <c r="CB116" s="791"/>
      <c r="CC116" s="791"/>
      <c r="CD116" s="791"/>
      <c r="CE116" s="791"/>
      <c r="CF116" s="848" t="s">
        <v>111</v>
      </c>
      <c r="CG116" s="849"/>
      <c r="CH116" s="849"/>
      <c r="CI116" s="849"/>
      <c r="CJ116" s="849"/>
      <c r="CK116" s="917"/>
      <c r="CL116" s="866"/>
      <c r="CM116" s="814" t="s">
        <v>428</v>
      </c>
      <c r="CN116" s="815"/>
      <c r="CO116" s="815"/>
      <c r="CP116" s="815"/>
      <c r="CQ116" s="815"/>
      <c r="CR116" s="815"/>
      <c r="CS116" s="815"/>
      <c r="CT116" s="815"/>
      <c r="CU116" s="815"/>
      <c r="CV116" s="815"/>
      <c r="CW116" s="815"/>
      <c r="CX116" s="815"/>
      <c r="CY116" s="815"/>
      <c r="CZ116" s="815"/>
      <c r="DA116" s="815"/>
      <c r="DB116" s="815"/>
      <c r="DC116" s="815"/>
      <c r="DD116" s="815"/>
      <c r="DE116" s="815"/>
      <c r="DF116" s="816"/>
      <c r="DG116" s="760">
        <v>83026</v>
      </c>
      <c r="DH116" s="761"/>
      <c r="DI116" s="761"/>
      <c r="DJ116" s="761"/>
      <c r="DK116" s="762"/>
      <c r="DL116" s="763">
        <v>70892</v>
      </c>
      <c r="DM116" s="761"/>
      <c r="DN116" s="761"/>
      <c r="DO116" s="761"/>
      <c r="DP116" s="762"/>
      <c r="DQ116" s="763">
        <v>58758</v>
      </c>
      <c r="DR116" s="761"/>
      <c r="DS116" s="761"/>
      <c r="DT116" s="761"/>
      <c r="DU116" s="762"/>
      <c r="DV116" s="797">
        <v>0.6</v>
      </c>
      <c r="DW116" s="798"/>
      <c r="DX116" s="798"/>
      <c r="DY116" s="798"/>
      <c r="DZ116" s="799"/>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4476281</v>
      </c>
      <c r="AB117" s="895"/>
      <c r="AC117" s="895"/>
      <c r="AD117" s="895"/>
      <c r="AE117" s="896"/>
      <c r="AF117" s="897">
        <v>4425112</v>
      </c>
      <c r="AG117" s="895"/>
      <c r="AH117" s="895"/>
      <c r="AI117" s="895"/>
      <c r="AJ117" s="896"/>
      <c r="AK117" s="897">
        <v>4578367</v>
      </c>
      <c r="AL117" s="895"/>
      <c r="AM117" s="895"/>
      <c r="AN117" s="895"/>
      <c r="AO117" s="896"/>
      <c r="AP117" s="898"/>
      <c r="AQ117" s="899"/>
      <c r="AR117" s="899"/>
      <c r="AS117" s="899"/>
      <c r="AT117" s="900"/>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14" t="s">
        <v>431</v>
      </c>
      <c r="CN117" s="815"/>
      <c r="CO117" s="815"/>
      <c r="CP117" s="815"/>
      <c r="CQ117" s="815"/>
      <c r="CR117" s="815"/>
      <c r="CS117" s="815"/>
      <c r="CT117" s="815"/>
      <c r="CU117" s="815"/>
      <c r="CV117" s="815"/>
      <c r="CW117" s="815"/>
      <c r="CX117" s="815"/>
      <c r="CY117" s="815"/>
      <c r="CZ117" s="815"/>
      <c r="DA117" s="815"/>
      <c r="DB117" s="815"/>
      <c r="DC117" s="815"/>
      <c r="DD117" s="815"/>
      <c r="DE117" s="815"/>
      <c r="DF117" s="816"/>
      <c r="DG117" s="760">
        <v>722470</v>
      </c>
      <c r="DH117" s="761"/>
      <c r="DI117" s="761"/>
      <c r="DJ117" s="761"/>
      <c r="DK117" s="762"/>
      <c r="DL117" s="763">
        <v>666898</v>
      </c>
      <c r="DM117" s="761"/>
      <c r="DN117" s="761"/>
      <c r="DO117" s="761"/>
      <c r="DP117" s="762"/>
      <c r="DQ117" s="763">
        <v>611326</v>
      </c>
      <c r="DR117" s="761"/>
      <c r="DS117" s="761"/>
      <c r="DT117" s="761"/>
      <c r="DU117" s="762"/>
      <c r="DV117" s="797">
        <v>6</v>
      </c>
      <c r="DW117" s="798"/>
      <c r="DX117" s="798"/>
      <c r="DY117" s="798"/>
      <c r="DZ117" s="799"/>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285</v>
      </c>
      <c r="AG118" s="888"/>
      <c r="AH118" s="888"/>
      <c r="AI118" s="888"/>
      <c r="AJ118" s="889"/>
      <c r="AK118" s="890" t="s">
        <v>284</v>
      </c>
      <c r="AL118" s="888"/>
      <c r="AM118" s="888"/>
      <c r="AN118" s="888"/>
      <c r="AO118" s="889"/>
      <c r="AP118" s="891" t="s">
        <v>404</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432</v>
      </c>
      <c r="BP118" s="838"/>
      <c r="BQ118" s="857">
        <v>40339759</v>
      </c>
      <c r="BR118" s="858"/>
      <c r="BS118" s="858"/>
      <c r="BT118" s="858"/>
      <c r="BU118" s="858"/>
      <c r="BV118" s="858">
        <v>39364969</v>
      </c>
      <c r="BW118" s="858"/>
      <c r="BX118" s="858"/>
      <c r="BY118" s="858"/>
      <c r="BZ118" s="858"/>
      <c r="CA118" s="858">
        <v>36968498</v>
      </c>
      <c r="CB118" s="858"/>
      <c r="CC118" s="858"/>
      <c r="CD118" s="858"/>
      <c r="CE118" s="858"/>
      <c r="CF118" s="718"/>
      <c r="CG118" s="719"/>
      <c r="CH118" s="719"/>
      <c r="CI118" s="719"/>
      <c r="CJ118" s="841"/>
      <c r="CK118" s="917"/>
      <c r="CL118" s="866"/>
      <c r="CM118" s="814" t="s">
        <v>433</v>
      </c>
      <c r="CN118" s="815"/>
      <c r="CO118" s="815"/>
      <c r="CP118" s="815"/>
      <c r="CQ118" s="815"/>
      <c r="CR118" s="815"/>
      <c r="CS118" s="815"/>
      <c r="CT118" s="815"/>
      <c r="CU118" s="815"/>
      <c r="CV118" s="815"/>
      <c r="CW118" s="815"/>
      <c r="CX118" s="815"/>
      <c r="CY118" s="815"/>
      <c r="CZ118" s="815"/>
      <c r="DA118" s="815"/>
      <c r="DB118" s="815"/>
      <c r="DC118" s="815"/>
      <c r="DD118" s="815"/>
      <c r="DE118" s="815"/>
      <c r="DF118" s="816"/>
      <c r="DG118" s="760" t="s">
        <v>111</v>
      </c>
      <c r="DH118" s="761"/>
      <c r="DI118" s="761"/>
      <c r="DJ118" s="761"/>
      <c r="DK118" s="762"/>
      <c r="DL118" s="763" t="s">
        <v>111</v>
      </c>
      <c r="DM118" s="761"/>
      <c r="DN118" s="761"/>
      <c r="DO118" s="761"/>
      <c r="DP118" s="762"/>
      <c r="DQ118" s="763" t="s">
        <v>111</v>
      </c>
      <c r="DR118" s="761"/>
      <c r="DS118" s="761"/>
      <c r="DT118" s="761"/>
      <c r="DU118" s="762"/>
      <c r="DV118" s="797" t="s">
        <v>111</v>
      </c>
      <c r="DW118" s="798"/>
      <c r="DX118" s="798"/>
      <c r="DY118" s="798"/>
      <c r="DZ118" s="799"/>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188461</v>
      </c>
      <c r="AB119" s="873"/>
      <c r="AC119" s="873"/>
      <c r="AD119" s="873"/>
      <c r="AE119" s="874"/>
      <c r="AF119" s="875">
        <v>188686</v>
      </c>
      <c r="AG119" s="873"/>
      <c r="AH119" s="873"/>
      <c r="AI119" s="873"/>
      <c r="AJ119" s="874"/>
      <c r="AK119" s="875">
        <v>188917</v>
      </c>
      <c r="AL119" s="873"/>
      <c r="AM119" s="873"/>
      <c r="AN119" s="873"/>
      <c r="AO119" s="874"/>
      <c r="AP119" s="876">
        <v>1.9</v>
      </c>
      <c r="AQ119" s="877"/>
      <c r="AR119" s="877"/>
      <c r="AS119" s="877"/>
      <c r="AT119" s="878"/>
      <c r="AU119" s="879" t="s">
        <v>434</v>
      </c>
      <c r="AV119" s="880"/>
      <c r="AW119" s="880"/>
      <c r="AX119" s="880"/>
      <c r="AY119" s="881"/>
      <c r="AZ119" s="827" t="s">
        <v>435</v>
      </c>
      <c r="BA119" s="801"/>
      <c r="BB119" s="801"/>
      <c r="BC119" s="801"/>
      <c r="BD119" s="801"/>
      <c r="BE119" s="801"/>
      <c r="BF119" s="801"/>
      <c r="BG119" s="801"/>
      <c r="BH119" s="801"/>
      <c r="BI119" s="801"/>
      <c r="BJ119" s="801"/>
      <c r="BK119" s="801"/>
      <c r="BL119" s="801"/>
      <c r="BM119" s="801"/>
      <c r="BN119" s="801"/>
      <c r="BO119" s="801"/>
      <c r="BP119" s="802"/>
      <c r="BQ119" s="810">
        <v>3118453</v>
      </c>
      <c r="BR119" s="811"/>
      <c r="BS119" s="811"/>
      <c r="BT119" s="811"/>
      <c r="BU119" s="811"/>
      <c r="BV119" s="811">
        <v>3316289</v>
      </c>
      <c r="BW119" s="811"/>
      <c r="BX119" s="811"/>
      <c r="BY119" s="811"/>
      <c r="BZ119" s="811"/>
      <c r="CA119" s="811">
        <v>3388373</v>
      </c>
      <c r="CB119" s="811"/>
      <c r="CC119" s="811"/>
      <c r="CD119" s="811"/>
      <c r="CE119" s="811"/>
      <c r="CF119" s="861">
        <v>33.299999999999997</v>
      </c>
      <c r="CG119" s="862"/>
      <c r="CH119" s="862"/>
      <c r="CI119" s="862"/>
      <c r="CJ119" s="862"/>
      <c r="CK119" s="918"/>
      <c r="CL119" s="868"/>
      <c r="CM119" s="794" t="s">
        <v>436</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40" t="s">
        <v>111</v>
      </c>
      <c r="DH119" s="741"/>
      <c r="DI119" s="741"/>
      <c r="DJ119" s="741"/>
      <c r="DK119" s="742"/>
      <c r="DL119" s="743" t="s">
        <v>111</v>
      </c>
      <c r="DM119" s="741"/>
      <c r="DN119" s="741"/>
      <c r="DO119" s="741"/>
      <c r="DP119" s="742"/>
      <c r="DQ119" s="743" t="s">
        <v>111</v>
      </c>
      <c r="DR119" s="741"/>
      <c r="DS119" s="741"/>
      <c r="DT119" s="741"/>
      <c r="DU119" s="742"/>
      <c r="DV119" s="818" t="s">
        <v>111</v>
      </c>
      <c r="DW119" s="819"/>
      <c r="DX119" s="819"/>
      <c r="DY119" s="819"/>
      <c r="DZ119" s="820"/>
    </row>
    <row r="120" spans="1:130" s="197" customFormat="1" ht="26.25" customHeight="1" x14ac:dyDescent="0.15">
      <c r="A120" s="865"/>
      <c r="B120" s="866"/>
      <c r="C120" s="814" t="s">
        <v>412</v>
      </c>
      <c r="D120" s="815"/>
      <c r="E120" s="815"/>
      <c r="F120" s="815"/>
      <c r="G120" s="815"/>
      <c r="H120" s="815"/>
      <c r="I120" s="815"/>
      <c r="J120" s="815"/>
      <c r="K120" s="815"/>
      <c r="L120" s="815"/>
      <c r="M120" s="815"/>
      <c r="N120" s="815"/>
      <c r="O120" s="815"/>
      <c r="P120" s="815"/>
      <c r="Q120" s="815"/>
      <c r="R120" s="815"/>
      <c r="S120" s="815"/>
      <c r="T120" s="815"/>
      <c r="U120" s="815"/>
      <c r="V120" s="815"/>
      <c r="W120" s="815"/>
      <c r="X120" s="815"/>
      <c r="Y120" s="815"/>
      <c r="Z120" s="816"/>
      <c r="AA120" s="760" t="s">
        <v>111</v>
      </c>
      <c r="AB120" s="761"/>
      <c r="AC120" s="761"/>
      <c r="AD120" s="761"/>
      <c r="AE120" s="762"/>
      <c r="AF120" s="763" t="s">
        <v>111</v>
      </c>
      <c r="AG120" s="761"/>
      <c r="AH120" s="761"/>
      <c r="AI120" s="761"/>
      <c r="AJ120" s="762"/>
      <c r="AK120" s="763" t="s">
        <v>111</v>
      </c>
      <c r="AL120" s="761"/>
      <c r="AM120" s="761"/>
      <c r="AN120" s="761"/>
      <c r="AO120" s="762"/>
      <c r="AP120" s="797" t="s">
        <v>111</v>
      </c>
      <c r="AQ120" s="798"/>
      <c r="AR120" s="798"/>
      <c r="AS120" s="798"/>
      <c r="AT120" s="799"/>
      <c r="AU120" s="882"/>
      <c r="AV120" s="883"/>
      <c r="AW120" s="883"/>
      <c r="AX120" s="883"/>
      <c r="AY120" s="884"/>
      <c r="AZ120" s="808" t="s">
        <v>437</v>
      </c>
      <c r="BA120" s="748"/>
      <c r="BB120" s="748"/>
      <c r="BC120" s="748"/>
      <c r="BD120" s="748"/>
      <c r="BE120" s="748"/>
      <c r="BF120" s="748"/>
      <c r="BG120" s="748"/>
      <c r="BH120" s="748"/>
      <c r="BI120" s="748"/>
      <c r="BJ120" s="748"/>
      <c r="BK120" s="748"/>
      <c r="BL120" s="748"/>
      <c r="BM120" s="748"/>
      <c r="BN120" s="748"/>
      <c r="BO120" s="748"/>
      <c r="BP120" s="749"/>
      <c r="BQ120" s="809">
        <v>4133012</v>
      </c>
      <c r="BR120" s="791"/>
      <c r="BS120" s="791"/>
      <c r="BT120" s="791"/>
      <c r="BU120" s="791"/>
      <c r="BV120" s="791">
        <v>3700807</v>
      </c>
      <c r="BW120" s="791"/>
      <c r="BX120" s="791"/>
      <c r="BY120" s="791"/>
      <c r="BZ120" s="791"/>
      <c r="CA120" s="791">
        <v>3350875</v>
      </c>
      <c r="CB120" s="791"/>
      <c r="CC120" s="791"/>
      <c r="CD120" s="791"/>
      <c r="CE120" s="791"/>
      <c r="CF120" s="848">
        <v>32.9</v>
      </c>
      <c r="CG120" s="849"/>
      <c r="CH120" s="849"/>
      <c r="CI120" s="849"/>
      <c r="CJ120" s="849"/>
      <c r="CK120" s="850" t="s">
        <v>438</v>
      </c>
      <c r="CL120" s="821"/>
      <c r="CM120" s="821"/>
      <c r="CN120" s="821"/>
      <c r="CO120" s="822"/>
      <c r="CP120" s="854" t="s">
        <v>384</v>
      </c>
      <c r="CQ120" s="855"/>
      <c r="CR120" s="855"/>
      <c r="CS120" s="855"/>
      <c r="CT120" s="855"/>
      <c r="CU120" s="855"/>
      <c r="CV120" s="855"/>
      <c r="CW120" s="855"/>
      <c r="CX120" s="855"/>
      <c r="CY120" s="855"/>
      <c r="CZ120" s="855"/>
      <c r="DA120" s="855"/>
      <c r="DB120" s="855"/>
      <c r="DC120" s="855"/>
      <c r="DD120" s="855"/>
      <c r="DE120" s="855"/>
      <c r="DF120" s="856"/>
      <c r="DG120" s="810">
        <v>5303743</v>
      </c>
      <c r="DH120" s="811"/>
      <c r="DI120" s="811"/>
      <c r="DJ120" s="811"/>
      <c r="DK120" s="811"/>
      <c r="DL120" s="811">
        <v>4715233</v>
      </c>
      <c r="DM120" s="811"/>
      <c r="DN120" s="811"/>
      <c r="DO120" s="811"/>
      <c r="DP120" s="811"/>
      <c r="DQ120" s="811">
        <v>4304751</v>
      </c>
      <c r="DR120" s="811"/>
      <c r="DS120" s="811"/>
      <c r="DT120" s="811"/>
      <c r="DU120" s="811"/>
      <c r="DV120" s="812">
        <v>42.2</v>
      </c>
      <c r="DW120" s="812"/>
      <c r="DX120" s="812"/>
      <c r="DY120" s="812"/>
      <c r="DZ120" s="813"/>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60" t="s">
        <v>111</v>
      </c>
      <c r="AB121" s="761"/>
      <c r="AC121" s="761"/>
      <c r="AD121" s="761"/>
      <c r="AE121" s="762"/>
      <c r="AF121" s="763" t="s">
        <v>111</v>
      </c>
      <c r="AG121" s="761"/>
      <c r="AH121" s="761"/>
      <c r="AI121" s="761"/>
      <c r="AJ121" s="762"/>
      <c r="AK121" s="763" t="s">
        <v>111</v>
      </c>
      <c r="AL121" s="761"/>
      <c r="AM121" s="761"/>
      <c r="AN121" s="761"/>
      <c r="AO121" s="762"/>
      <c r="AP121" s="797" t="s">
        <v>111</v>
      </c>
      <c r="AQ121" s="798"/>
      <c r="AR121" s="798"/>
      <c r="AS121" s="798"/>
      <c r="AT121" s="799"/>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23328652</v>
      </c>
      <c r="BR121" s="858"/>
      <c r="BS121" s="858"/>
      <c r="BT121" s="858"/>
      <c r="BU121" s="858"/>
      <c r="BV121" s="858">
        <v>23030042</v>
      </c>
      <c r="BW121" s="858"/>
      <c r="BX121" s="858"/>
      <c r="BY121" s="858"/>
      <c r="BZ121" s="858"/>
      <c r="CA121" s="858">
        <v>22527725</v>
      </c>
      <c r="CB121" s="858"/>
      <c r="CC121" s="858"/>
      <c r="CD121" s="858"/>
      <c r="CE121" s="858"/>
      <c r="CF121" s="859">
        <v>221.1</v>
      </c>
      <c r="CG121" s="860"/>
      <c r="CH121" s="860"/>
      <c r="CI121" s="860"/>
      <c r="CJ121" s="860"/>
      <c r="CK121" s="851"/>
      <c r="CL121" s="823"/>
      <c r="CM121" s="823"/>
      <c r="CN121" s="823"/>
      <c r="CO121" s="824"/>
      <c r="CP121" s="828" t="s">
        <v>383</v>
      </c>
      <c r="CQ121" s="829"/>
      <c r="CR121" s="829"/>
      <c r="CS121" s="829"/>
      <c r="CT121" s="829"/>
      <c r="CU121" s="829"/>
      <c r="CV121" s="829"/>
      <c r="CW121" s="829"/>
      <c r="CX121" s="829"/>
      <c r="CY121" s="829"/>
      <c r="CZ121" s="829"/>
      <c r="DA121" s="829"/>
      <c r="DB121" s="829"/>
      <c r="DC121" s="829"/>
      <c r="DD121" s="829"/>
      <c r="DE121" s="829"/>
      <c r="DF121" s="830"/>
      <c r="DG121" s="809">
        <v>890501</v>
      </c>
      <c r="DH121" s="791"/>
      <c r="DI121" s="791"/>
      <c r="DJ121" s="791"/>
      <c r="DK121" s="791"/>
      <c r="DL121" s="791">
        <v>1121402</v>
      </c>
      <c r="DM121" s="791"/>
      <c r="DN121" s="791"/>
      <c r="DO121" s="791"/>
      <c r="DP121" s="791"/>
      <c r="DQ121" s="791">
        <v>671735</v>
      </c>
      <c r="DR121" s="791"/>
      <c r="DS121" s="791"/>
      <c r="DT121" s="791"/>
      <c r="DU121" s="791"/>
      <c r="DV121" s="792">
        <v>6.6</v>
      </c>
      <c r="DW121" s="792"/>
      <c r="DX121" s="792"/>
      <c r="DY121" s="792"/>
      <c r="DZ121" s="793"/>
    </row>
    <row r="122" spans="1:130" s="197" customFormat="1" ht="26.25" customHeight="1" x14ac:dyDescent="0.15">
      <c r="A122" s="865"/>
      <c r="B122" s="866"/>
      <c r="C122" s="814" t="s">
        <v>422</v>
      </c>
      <c r="D122" s="815"/>
      <c r="E122" s="815"/>
      <c r="F122" s="815"/>
      <c r="G122" s="815"/>
      <c r="H122" s="815"/>
      <c r="I122" s="815"/>
      <c r="J122" s="815"/>
      <c r="K122" s="815"/>
      <c r="L122" s="815"/>
      <c r="M122" s="815"/>
      <c r="N122" s="815"/>
      <c r="O122" s="815"/>
      <c r="P122" s="815"/>
      <c r="Q122" s="815"/>
      <c r="R122" s="815"/>
      <c r="S122" s="815"/>
      <c r="T122" s="815"/>
      <c r="U122" s="815"/>
      <c r="V122" s="815"/>
      <c r="W122" s="815"/>
      <c r="X122" s="815"/>
      <c r="Y122" s="815"/>
      <c r="Z122" s="816"/>
      <c r="AA122" s="760" t="s">
        <v>111</v>
      </c>
      <c r="AB122" s="761"/>
      <c r="AC122" s="761"/>
      <c r="AD122" s="761"/>
      <c r="AE122" s="762"/>
      <c r="AF122" s="763" t="s">
        <v>111</v>
      </c>
      <c r="AG122" s="761"/>
      <c r="AH122" s="761"/>
      <c r="AI122" s="761"/>
      <c r="AJ122" s="762"/>
      <c r="AK122" s="763" t="s">
        <v>111</v>
      </c>
      <c r="AL122" s="761"/>
      <c r="AM122" s="761"/>
      <c r="AN122" s="761"/>
      <c r="AO122" s="762"/>
      <c r="AP122" s="797" t="s">
        <v>111</v>
      </c>
      <c r="AQ122" s="798"/>
      <c r="AR122" s="798"/>
      <c r="AS122" s="798"/>
      <c r="AT122" s="799"/>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441</v>
      </c>
      <c r="BP122" s="838"/>
      <c r="BQ122" s="839">
        <v>30580117</v>
      </c>
      <c r="BR122" s="840"/>
      <c r="BS122" s="840"/>
      <c r="BT122" s="840"/>
      <c r="BU122" s="840"/>
      <c r="BV122" s="840">
        <v>30047138</v>
      </c>
      <c r="BW122" s="840"/>
      <c r="BX122" s="840"/>
      <c r="BY122" s="840"/>
      <c r="BZ122" s="840"/>
      <c r="CA122" s="840">
        <v>29266973</v>
      </c>
      <c r="CB122" s="840"/>
      <c r="CC122" s="840"/>
      <c r="CD122" s="840"/>
      <c r="CE122" s="840"/>
      <c r="CF122" s="718"/>
      <c r="CG122" s="719"/>
      <c r="CH122" s="719"/>
      <c r="CI122" s="719"/>
      <c r="CJ122" s="841"/>
      <c r="CK122" s="851"/>
      <c r="CL122" s="823"/>
      <c r="CM122" s="823"/>
      <c r="CN122" s="823"/>
      <c r="CO122" s="824"/>
      <c r="CP122" s="828" t="s">
        <v>387</v>
      </c>
      <c r="CQ122" s="829"/>
      <c r="CR122" s="829"/>
      <c r="CS122" s="829"/>
      <c r="CT122" s="829"/>
      <c r="CU122" s="829"/>
      <c r="CV122" s="829"/>
      <c r="CW122" s="829"/>
      <c r="CX122" s="829"/>
      <c r="CY122" s="829"/>
      <c r="CZ122" s="829"/>
      <c r="DA122" s="829"/>
      <c r="DB122" s="829"/>
      <c r="DC122" s="829"/>
      <c r="DD122" s="829"/>
      <c r="DE122" s="829"/>
      <c r="DF122" s="830"/>
      <c r="DG122" s="809">
        <v>45773</v>
      </c>
      <c r="DH122" s="791"/>
      <c r="DI122" s="791"/>
      <c r="DJ122" s="791"/>
      <c r="DK122" s="791"/>
      <c r="DL122" s="791">
        <v>42421</v>
      </c>
      <c r="DM122" s="791"/>
      <c r="DN122" s="791"/>
      <c r="DO122" s="791"/>
      <c r="DP122" s="791"/>
      <c r="DQ122" s="791">
        <v>36733</v>
      </c>
      <c r="DR122" s="791"/>
      <c r="DS122" s="791"/>
      <c r="DT122" s="791"/>
      <c r="DU122" s="791"/>
      <c r="DV122" s="792">
        <v>0.4</v>
      </c>
      <c r="DW122" s="792"/>
      <c r="DX122" s="792"/>
      <c r="DY122" s="792"/>
      <c r="DZ122" s="793"/>
    </row>
    <row r="123" spans="1:130" s="197" customFormat="1" ht="26.25" customHeight="1" thickBot="1" x14ac:dyDescent="0.2">
      <c r="A123" s="865"/>
      <c r="B123" s="866"/>
      <c r="C123" s="814" t="s">
        <v>428</v>
      </c>
      <c r="D123" s="815"/>
      <c r="E123" s="815"/>
      <c r="F123" s="815"/>
      <c r="G123" s="815"/>
      <c r="H123" s="815"/>
      <c r="I123" s="815"/>
      <c r="J123" s="815"/>
      <c r="K123" s="815"/>
      <c r="L123" s="815"/>
      <c r="M123" s="815"/>
      <c r="N123" s="815"/>
      <c r="O123" s="815"/>
      <c r="P123" s="815"/>
      <c r="Q123" s="815"/>
      <c r="R123" s="815"/>
      <c r="S123" s="815"/>
      <c r="T123" s="815"/>
      <c r="U123" s="815"/>
      <c r="V123" s="815"/>
      <c r="W123" s="815"/>
      <c r="X123" s="815"/>
      <c r="Y123" s="815"/>
      <c r="Z123" s="816"/>
      <c r="AA123" s="760">
        <v>14876</v>
      </c>
      <c r="AB123" s="761"/>
      <c r="AC123" s="761"/>
      <c r="AD123" s="761"/>
      <c r="AE123" s="762"/>
      <c r="AF123" s="763">
        <v>14533</v>
      </c>
      <c r="AG123" s="761"/>
      <c r="AH123" s="761"/>
      <c r="AI123" s="761"/>
      <c r="AJ123" s="762"/>
      <c r="AK123" s="763">
        <v>14197</v>
      </c>
      <c r="AL123" s="761"/>
      <c r="AM123" s="761"/>
      <c r="AN123" s="761"/>
      <c r="AO123" s="762"/>
      <c r="AP123" s="797">
        <v>0.1</v>
      </c>
      <c r="AQ123" s="798"/>
      <c r="AR123" s="798"/>
      <c r="AS123" s="798"/>
      <c r="AT123" s="799"/>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93.6</v>
      </c>
      <c r="BR123" s="832"/>
      <c r="BS123" s="832"/>
      <c r="BT123" s="832"/>
      <c r="BU123" s="832"/>
      <c r="BV123" s="832">
        <v>89.3</v>
      </c>
      <c r="BW123" s="832"/>
      <c r="BX123" s="832"/>
      <c r="BY123" s="832"/>
      <c r="BZ123" s="832"/>
      <c r="CA123" s="832">
        <v>75.5</v>
      </c>
      <c r="CB123" s="832"/>
      <c r="CC123" s="832"/>
      <c r="CD123" s="832"/>
      <c r="CE123" s="832"/>
      <c r="CF123" s="705"/>
      <c r="CG123" s="706"/>
      <c r="CH123" s="706"/>
      <c r="CI123" s="706"/>
      <c r="CJ123" s="833"/>
      <c r="CK123" s="851"/>
      <c r="CL123" s="823"/>
      <c r="CM123" s="823"/>
      <c r="CN123" s="823"/>
      <c r="CO123" s="824"/>
      <c r="CP123" s="828" t="s">
        <v>385</v>
      </c>
      <c r="CQ123" s="829"/>
      <c r="CR123" s="829"/>
      <c r="CS123" s="829"/>
      <c r="CT123" s="829"/>
      <c r="CU123" s="829"/>
      <c r="CV123" s="829"/>
      <c r="CW123" s="829"/>
      <c r="CX123" s="829"/>
      <c r="CY123" s="829"/>
      <c r="CZ123" s="829"/>
      <c r="DA123" s="829"/>
      <c r="DB123" s="829"/>
      <c r="DC123" s="829"/>
      <c r="DD123" s="829"/>
      <c r="DE123" s="829"/>
      <c r="DF123" s="830"/>
      <c r="DG123" s="760">
        <v>14898</v>
      </c>
      <c r="DH123" s="761"/>
      <c r="DI123" s="761"/>
      <c r="DJ123" s="761"/>
      <c r="DK123" s="762"/>
      <c r="DL123" s="763">
        <v>2249</v>
      </c>
      <c r="DM123" s="761"/>
      <c r="DN123" s="761"/>
      <c r="DO123" s="761"/>
      <c r="DP123" s="762"/>
      <c r="DQ123" s="763" t="s">
        <v>111</v>
      </c>
      <c r="DR123" s="761"/>
      <c r="DS123" s="761"/>
      <c r="DT123" s="761"/>
      <c r="DU123" s="762"/>
      <c r="DV123" s="797" t="s">
        <v>111</v>
      </c>
      <c r="DW123" s="798"/>
      <c r="DX123" s="798"/>
      <c r="DY123" s="798"/>
      <c r="DZ123" s="799"/>
    </row>
    <row r="124" spans="1:130" s="197" customFormat="1" ht="26.25" customHeight="1" x14ac:dyDescent="0.15">
      <c r="A124" s="865"/>
      <c r="B124" s="866"/>
      <c r="C124" s="814" t="s">
        <v>431</v>
      </c>
      <c r="D124" s="815"/>
      <c r="E124" s="815"/>
      <c r="F124" s="815"/>
      <c r="G124" s="815"/>
      <c r="H124" s="815"/>
      <c r="I124" s="815"/>
      <c r="J124" s="815"/>
      <c r="K124" s="815"/>
      <c r="L124" s="815"/>
      <c r="M124" s="815"/>
      <c r="N124" s="815"/>
      <c r="O124" s="815"/>
      <c r="P124" s="815"/>
      <c r="Q124" s="815"/>
      <c r="R124" s="815"/>
      <c r="S124" s="815"/>
      <c r="T124" s="815"/>
      <c r="U124" s="815"/>
      <c r="V124" s="815"/>
      <c r="W124" s="815"/>
      <c r="X124" s="815"/>
      <c r="Y124" s="815"/>
      <c r="Z124" s="816"/>
      <c r="AA124" s="760">
        <v>68021</v>
      </c>
      <c r="AB124" s="761"/>
      <c r="AC124" s="761"/>
      <c r="AD124" s="761"/>
      <c r="AE124" s="762"/>
      <c r="AF124" s="763">
        <v>67132</v>
      </c>
      <c r="AG124" s="761"/>
      <c r="AH124" s="761"/>
      <c r="AI124" s="761"/>
      <c r="AJ124" s="762"/>
      <c r="AK124" s="763">
        <v>65741</v>
      </c>
      <c r="AL124" s="761"/>
      <c r="AM124" s="761"/>
      <c r="AN124" s="761"/>
      <c r="AO124" s="762"/>
      <c r="AP124" s="797">
        <v>0.6</v>
      </c>
      <c r="AQ124" s="798"/>
      <c r="AR124" s="798"/>
      <c r="AS124" s="798"/>
      <c r="AT124" s="79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40">
        <v>86188</v>
      </c>
      <c r="DH124" s="741"/>
      <c r="DI124" s="741"/>
      <c r="DJ124" s="741"/>
      <c r="DK124" s="742"/>
      <c r="DL124" s="743">
        <v>28257</v>
      </c>
      <c r="DM124" s="741"/>
      <c r="DN124" s="741"/>
      <c r="DO124" s="741"/>
      <c r="DP124" s="742"/>
      <c r="DQ124" s="743" t="s">
        <v>111</v>
      </c>
      <c r="DR124" s="741"/>
      <c r="DS124" s="741"/>
      <c r="DT124" s="741"/>
      <c r="DU124" s="742"/>
      <c r="DV124" s="818" t="s">
        <v>111</v>
      </c>
      <c r="DW124" s="819"/>
      <c r="DX124" s="819"/>
      <c r="DY124" s="819"/>
      <c r="DZ124" s="820"/>
    </row>
    <row r="125" spans="1:130" s="197" customFormat="1" ht="26.25" customHeight="1" thickBot="1" x14ac:dyDescent="0.2">
      <c r="A125" s="865"/>
      <c r="B125" s="866"/>
      <c r="C125" s="814" t="s">
        <v>433</v>
      </c>
      <c r="D125" s="815"/>
      <c r="E125" s="815"/>
      <c r="F125" s="815"/>
      <c r="G125" s="815"/>
      <c r="H125" s="815"/>
      <c r="I125" s="815"/>
      <c r="J125" s="815"/>
      <c r="K125" s="815"/>
      <c r="L125" s="815"/>
      <c r="M125" s="815"/>
      <c r="N125" s="815"/>
      <c r="O125" s="815"/>
      <c r="P125" s="815"/>
      <c r="Q125" s="815"/>
      <c r="R125" s="815"/>
      <c r="S125" s="815"/>
      <c r="T125" s="815"/>
      <c r="U125" s="815"/>
      <c r="V125" s="815"/>
      <c r="W125" s="815"/>
      <c r="X125" s="815"/>
      <c r="Y125" s="815"/>
      <c r="Z125" s="816"/>
      <c r="AA125" s="760" t="s">
        <v>111</v>
      </c>
      <c r="AB125" s="761"/>
      <c r="AC125" s="761"/>
      <c r="AD125" s="761"/>
      <c r="AE125" s="762"/>
      <c r="AF125" s="763" t="s">
        <v>111</v>
      </c>
      <c r="AG125" s="761"/>
      <c r="AH125" s="761"/>
      <c r="AI125" s="761"/>
      <c r="AJ125" s="762"/>
      <c r="AK125" s="763" t="s">
        <v>111</v>
      </c>
      <c r="AL125" s="761"/>
      <c r="AM125" s="761"/>
      <c r="AN125" s="761"/>
      <c r="AO125" s="762"/>
      <c r="AP125" s="797" t="s">
        <v>111</v>
      </c>
      <c r="AQ125" s="798"/>
      <c r="AR125" s="798"/>
      <c r="AS125" s="798"/>
      <c r="AT125" s="79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21" t="s">
        <v>444</v>
      </c>
      <c r="CL125" s="821"/>
      <c r="CM125" s="821"/>
      <c r="CN125" s="821"/>
      <c r="CO125" s="822"/>
      <c r="CP125" s="827" t="s">
        <v>445</v>
      </c>
      <c r="CQ125" s="801"/>
      <c r="CR125" s="801"/>
      <c r="CS125" s="801"/>
      <c r="CT125" s="801"/>
      <c r="CU125" s="801"/>
      <c r="CV125" s="801"/>
      <c r="CW125" s="801"/>
      <c r="CX125" s="801"/>
      <c r="CY125" s="801"/>
      <c r="CZ125" s="801"/>
      <c r="DA125" s="801"/>
      <c r="DB125" s="801"/>
      <c r="DC125" s="801"/>
      <c r="DD125" s="801"/>
      <c r="DE125" s="801"/>
      <c r="DF125" s="802"/>
      <c r="DG125" s="810" t="s">
        <v>111</v>
      </c>
      <c r="DH125" s="811"/>
      <c r="DI125" s="811"/>
      <c r="DJ125" s="811"/>
      <c r="DK125" s="811"/>
      <c r="DL125" s="811" t="s">
        <v>111</v>
      </c>
      <c r="DM125" s="811"/>
      <c r="DN125" s="811"/>
      <c r="DO125" s="811"/>
      <c r="DP125" s="811"/>
      <c r="DQ125" s="811" t="s">
        <v>111</v>
      </c>
      <c r="DR125" s="811"/>
      <c r="DS125" s="811"/>
      <c r="DT125" s="811"/>
      <c r="DU125" s="811"/>
      <c r="DV125" s="812" t="s">
        <v>111</v>
      </c>
      <c r="DW125" s="812"/>
      <c r="DX125" s="812"/>
      <c r="DY125" s="812"/>
      <c r="DZ125" s="813"/>
    </row>
    <row r="126" spans="1:130" s="197" customFormat="1" ht="26.25" customHeight="1" x14ac:dyDescent="0.15">
      <c r="A126" s="865"/>
      <c r="B126" s="866"/>
      <c r="C126" s="814" t="s">
        <v>436</v>
      </c>
      <c r="D126" s="815"/>
      <c r="E126" s="815"/>
      <c r="F126" s="815"/>
      <c r="G126" s="815"/>
      <c r="H126" s="815"/>
      <c r="I126" s="815"/>
      <c r="J126" s="815"/>
      <c r="K126" s="815"/>
      <c r="L126" s="815"/>
      <c r="M126" s="815"/>
      <c r="N126" s="815"/>
      <c r="O126" s="815"/>
      <c r="P126" s="815"/>
      <c r="Q126" s="815"/>
      <c r="R126" s="815"/>
      <c r="S126" s="815"/>
      <c r="T126" s="815"/>
      <c r="U126" s="815"/>
      <c r="V126" s="815"/>
      <c r="W126" s="815"/>
      <c r="X126" s="815"/>
      <c r="Y126" s="815"/>
      <c r="Z126" s="816"/>
      <c r="AA126" s="760" t="s">
        <v>111</v>
      </c>
      <c r="AB126" s="761"/>
      <c r="AC126" s="761"/>
      <c r="AD126" s="761"/>
      <c r="AE126" s="762"/>
      <c r="AF126" s="763" t="s">
        <v>111</v>
      </c>
      <c r="AG126" s="761"/>
      <c r="AH126" s="761"/>
      <c r="AI126" s="761"/>
      <c r="AJ126" s="762"/>
      <c r="AK126" s="763" t="s">
        <v>111</v>
      </c>
      <c r="AL126" s="761"/>
      <c r="AM126" s="761"/>
      <c r="AN126" s="761"/>
      <c r="AO126" s="762"/>
      <c r="AP126" s="797" t="s">
        <v>111</v>
      </c>
      <c r="AQ126" s="798"/>
      <c r="AR126" s="798"/>
      <c r="AS126" s="798"/>
      <c r="AT126" s="799"/>
      <c r="AU126" s="233"/>
      <c r="AV126" s="233"/>
      <c r="AW126" s="233"/>
      <c r="AX126" s="817" t="s">
        <v>446</v>
      </c>
      <c r="AY126" s="805"/>
      <c r="AZ126" s="805"/>
      <c r="BA126" s="805"/>
      <c r="BB126" s="805"/>
      <c r="BC126" s="805"/>
      <c r="BD126" s="805"/>
      <c r="BE126" s="806"/>
      <c r="BF126" s="804" t="s">
        <v>447</v>
      </c>
      <c r="BG126" s="805"/>
      <c r="BH126" s="805"/>
      <c r="BI126" s="805"/>
      <c r="BJ126" s="805"/>
      <c r="BK126" s="805"/>
      <c r="BL126" s="806"/>
      <c r="BM126" s="804" t="s">
        <v>448</v>
      </c>
      <c r="BN126" s="805"/>
      <c r="BO126" s="805"/>
      <c r="BP126" s="805"/>
      <c r="BQ126" s="805"/>
      <c r="BR126" s="805"/>
      <c r="BS126" s="806"/>
      <c r="BT126" s="804" t="s">
        <v>449</v>
      </c>
      <c r="BU126" s="805"/>
      <c r="BV126" s="805"/>
      <c r="BW126" s="805"/>
      <c r="BX126" s="805"/>
      <c r="BY126" s="805"/>
      <c r="BZ126" s="807"/>
      <c r="CA126" s="233"/>
      <c r="CB126" s="233"/>
      <c r="CC126" s="233"/>
      <c r="CD126" s="234"/>
      <c r="CE126" s="234"/>
      <c r="CF126" s="234"/>
      <c r="CG126" s="231"/>
      <c r="CH126" s="231"/>
      <c r="CI126" s="231"/>
      <c r="CJ126" s="232"/>
      <c r="CK126" s="823"/>
      <c r="CL126" s="823"/>
      <c r="CM126" s="823"/>
      <c r="CN126" s="823"/>
      <c r="CO126" s="824"/>
      <c r="CP126" s="808" t="s">
        <v>450</v>
      </c>
      <c r="CQ126" s="748"/>
      <c r="CR126" s="748"/>
      <c r="CS126" s="748"/>
      <c r="CT126" s="748"/>
      <c r="CU126" s="748"/>
      <c r="CV126" s="748"/>
      <c r="CW126" s="748"/>
      <c r="CX126" s="748"/>
      <c r="CY126" s="748"/>
      <c r="CZ126" s="748"/>
      <c r="DA126" s="748"/>
      <c r="DB126" s="748"/>
      <c r="DC126" s="748"/>
      <c r="DD126" s="748"/>
      <c r="DE126" s="748"/>
      <c r="DF126" s="749"/>
      <c r="DG126" s="809" t="s">
        <v>111</v>
      </c>
      <c r="DH126" s="791"/>
      <c r="DI126" s="791"/>
      <c r="DJ126" s="791"/>
      <c r="DK126" s="791"/>
      <c r="DL126" s="791" t="s">
        <v>111</v>
      </c>
      <c r="DM126" s="791"/>
      <c r="DN126" s="791"/>
      <c r="DO126" s="791"/>
      <c r="DP126" s="791"/>
      <c r="DQ126" s="791" t="s">
        <v>111</v>
      </c>
      <c r="DR126" s="791"/>
      <c r="DS126" s="791"/>
      <c r="DT126" s="791"/>
      <c r="DU126" s="791"/>
      <c r="DV126" s="792" t="s">
        <v>111</v>
      </c>
      <c r="DW126" s="792"/>
      <c r="DX126" s="792"/>
      <c r="DY126" s="792"/>
      <c r="DZ126" s="793"/>
    </row>
    <row r="127" spans="1:130" s="197" customFormat="1" ht="26.25" customHeight="1" thickBot="1" x14ac:dyDescent="0.2">
      <c r="A127" s="867"/>
      <c r="B127" s="868"/>
      <c r="C127" s="794" t="s">
        <v>451</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60">
        <v>31594</v>
      </c>
      <c r="AB127" s="761"/>
      <c r="AC127" s="761"/>
      <c r="AD127" s="761"/>
      <c r="AE127" s="762"/>
      <c r="AF127" s="763">
        <v>33018</v>
      </c>
      <c r="AG127" s="761"/>
      <c r="AH127" s="761"/>
      <c r="AI127" s="761"/>
      <c r="AJ127" s="762"/>
      <c r="AK127" s="763">
        <v>31278</v>
      </c>
      <c r="AL127" s="761"/>
      <c r="AM127" s="761"/>
      <c r="AN127" s="761"/>
      <c r="AO127" s="762"/>
      <c r="AP127" s="797">
        <v>0.3</v>
      </c>
      <c r="AQ127" s="798"/>
      <c r="AR127" s="798"/>
      <c r="AS127" s="798"/>
      <c r="AT127" s="799"/>
      <c r="AU127" s="233"/>
      <c r="AV127" s="233"/>
      <c r="AW127" s="233"/>
      <c r="AX127" s="800" t="s">
        <v>452</v>
      </c>
      <c r="AY127" s="801"/>
      <c r="AZ127" s="801"/>
      <c r="BA127" s="801"/>
      <c r="BB127" s="801"/>
      <c r="BC127" s="801"/>
      <c r="BD127" s="801"/>
      <c r="BE127" s="802"/>
      <c r="BF127" s="783" t="s">
        <v>111</v>
      </c>
      <c r="BG127" s="784"/>
      <c r="BH127" s="784"/>
      <c r="BI127" s="784"/>
      <c r="BJ127" s="784"/>
      <c r="BK127" s="784"/>
      <c r="BL127" s="803"/>
      <c r="BM127" s="783">
        <v>12.96</v>
      </c>
      <c r="BN127" s="784"/>
      <c r="BO127" s="784"/>
      <c r="BP127" s="784"/>
      <c r="BQ127" s="784"/>
      <c r="BR127" s="784"/>
      <c r="BS127" s="803"/>
      <c r="BT127" s="783">
        <v>20</v>
      </c>
      <c r="BU127" s="784"/>
      <c r="BV127" s="784"/>
      <c r="BW127" s="784"/>
      <c r="BX127" s="784"/>
      <c r="BY127" s="784"/>
      <c r="BZ127" s="785"/>
      <c r="CA127" s="234"/>
      <c r="CB127" s="234"/>
      <c r="CC127" s="234"/>
      <c r="CD127" s="234"/>
      <c r="CE127" s="234"/>
      <c r="CF127" s="234"/>
      <c r="CG127" s="231"/>
      <c r="CH127" s="231"/>
      <c r="CI127" s="231"/>
      <c r="CJ127" s="232"/>
      <c r="CK127" s="825"/>
      <c r="CL127" s="825"/>
      <c r="CM127" s="825"/>
      <c r="CN127" s="825"/>
      <c r="CO127" s="826"/>
      <c r="CP127" s="786" t="s">
        <v>453</v>
      </c>
      <c r="CQ127" s="727"/>
      <c r="CR127" s="727"/>
      <c r="CS127" s="727"/>
      <c r="CT127" s="727"/>
      <c r="CU127" s="727"/>
      <c r="CV127" s="727"/>
      <c r="CW127" s="727"/>
      <c r="CX127" s="727"/>
      <c r="CY127" s="727"/>
      <c r="CZ127" s="727"/>
      <c r="DA127" s="727"/>
      <c r="DB127" s="727"/>
      <c r="DC127" s="727"/>
      <c r="DD127" s="727"/>
      <c r="DE127" s="727"/>
      <c r="DF127" s="728"/>
      <c r="DG127" s="787">
        <v>98077</v>
      </c>
      <c r="DH127" s="788"/>
      <c r="DI127" s="788"/>
      <c r="DJ127" s="788"/>
      <c r="DK127" s="788"/>
      <c r="DL127" s="788">
        <v>98922</v>
      </c>
      <c r="DM127" s="788"/>
      <c r="DN127" s="788"/>
      <c r="DO127" s="788"/>
      <c r="DP127" s="788"/>
      <c r="DQ127" s="788">
        <v>104132</v>
      </c>
      <c r="DR127" s="788"/>
      <c r="DS127" s="788"/>
      <c r="DT127" s="788"/>
      <c r="DU127" s="788"/>
      <c r="DV127" s="789">
        <v>1</v>
      </c>
      <c r="DW127" s="789"/>
      <c r="DX127" s="789"/>
      <c r="DY127" s="789"/>
      <c r="DZ127" s="790"/>
    </row>
    <row r="128" spans="1:130" s="197" customFormat="1" ht="26.25" customHeight="1" x14ac:dyDescent="0.15">
      <c r="A128" s="772" t="s">
        <v>454</v>
      </c>
      <c r="B128" s="773"/>
      <c r="C128" s="773"/>
      <c r="D128" s="773"/>
      <c r="E128" s="773"/>
      <c r="F128" s="773"/>
      <c r="G128" s="773"/>
      <c r="H128" s="773"/>
      <c r="I128" s="773"/>
      <c r="J128" s="773"/>
      <c r="K128" s="773"/>
      <c r="L128" s="773"/>
      <c r="M128" s="773"/>
      <c r="N128" s="773"/>
      <c r="O128" s="773"/>
      <c r="P128" s="773"/>
      <c r="Q128" s="773"/>
      <c r="R128" s="773"/>
      <c r="S128" s="773"/>
      <c r="T128" s="773"/>
      <c r="U128" s="773"/>
      <c r="V128" s="773"/>
      <c r="W128" s="774" t="s">
        <v>455</v>
      </c>
      <c r="X128" s="774"/>
      <c r="Y128" s="774"/>
      <c r="Z128" s="775"/>
      <c r="AA128" s="776">
        <v>404322</v>
      </c>
      <c r="AB128" s="777"/>
      <c r="AC128" s="777"/>
      <c r="AD128" s="777"/>
      <c r="AE128" s="778"/>
      <c r="AF128" s="779">
        <v>386677</v>
      </c>
      <c r="AG128" s="777"/>
      <c r="AH128" s="777"/>
      <c r="AI128" s="777"/>
      <c r="AJ128" s="778"/>
      <c r="AK128" s="779">
        <v>381166</v>
      </c>
      <c r="AL128" s="777"/>
      <c r="AM128" s="777"/>
      <c r="AN128" s="777"/>
      <c r="AO128" s="778"/>
      <c r="AP128" s="780"/>
      <c r="AQ128" s="781"/>
      <c r="AR128" s="781"/>
      <c r="AS128" s="781"/>
      <c r="AT128" s="782"/>
      <c r="AU128" s="235"/>
      <c r="AV128" s="235"/>
      <c r="AW128" s="235"/>
      <c r="AX128" s="747" t="s">
        <v>456</v>
      </c>
      <c r="AY128" s="748"/>
      <c r="AZ128" s="748"/>
      <c r="BA128" s="748"/>
      <c r="BB128" s="748"/>
      <c r="BC128" s="748"/>
      <c r="BD128" s="748"/>
      <c r="BE128" s="749"/>
      <c r="BF128" s="767" t="s">
        <v>111</v>
      </c>
      <c r="BG128" s="768"/>
      <c r="BH128" s="768"/>
      <c r="BI128" s="768"/>
      <c r="BJ128" s="768"/>
      <c r="BK128" s="768"/>
      <c r="BL128" s="769"/>
      <c r="BM128" s="767">
        <v>17.96</v>
      </c>
      <c r="BN128" s="768"/>
      <c r="BO128" s="768"/>
      <c r="BP128" s="768"/>
      <c r="BQ128" s="768"/>
      <c r="BR128" s="768"/>
      <c r="BS128" s="769"/>
      <c r="BT128" s="767">
        <v>30</v>
      </c>
      <c r="BU128" s="770"/>
      <c r="BV128" s="770"/>
      <c r="BW128" s="770"/>
      <c r="BX128" s="770"/>
      <c r="BY128" s="770"/>
      <c r="BZ128" s="7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55" t="s">
        <v>91</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457</v>
      </c>
      <c r="X129" s="758"/>
      <c r="Y129" s="758"/>
      <c r="Z129" s="759"/>
      <c r="AA129" s="760">
        <v>12833374</v>
      </c>
      <c r="AB129" s="761"/>
      <c r="AC129" s="761"/>
      <c r="AD129" s="761"/>
      <c r="AE129" s="762"/>
      <c r="AF129" s="763">
        <v>12924171</v>
      </c>
      <c r="AG129" s="761"/>
      <c r="AH129" s="761"/>
      <c r="AI129" s="761"/>
      <c r="AJ129" s="762"/>
      <c r="AK129" s="763">
        <v>12844142</v>
      </c>
      <c r="AL129" s="761"/>
      <c r="AM129" s="761"/>
      <c r="AN129" s="761"/>
      <c r="AO129" s="762"/>
      <c r="AP129" s="764"/>
      <c r="AQ129" s="765"/>
      <c r="AR129" s="765"/>
      <c r="AS129" s="765"/>
      <c r="AT129" s="766"/>
      <c r="AU129" s="235"/>
      <c r="AV129" s="235"/>
      <c r="AW129" s="235"/>
      <c r="AX129" s="747" t="s">
        <v>458</v>
      </c>
      <c r="AY129" s="748"/>
      <c r="AZ129" s="748"/>
      <c r="BA129" s="748"/>
      <c r="BB129" s="748"/>
      <c r="BC129" s="748"/>
      <c r="BD129" s="748"/>
      <c r="BE129" s="749"/>
      <c r="BF129" s="750">
        <v>15.2</v>
      </c>
      <c r="BG129" s="751"/>
      <c r="BH129" s="751"/>
      <c r="BI129" s="751"/>
      <c r="BJ129" s="751"/>
      <c r="BK129" s="751"/>
      <c r="BL129" s="752"/>
      <c r="BM129" s="750">
        <v>25</v>
      </c>
      <c r="BN129" s="751"/>
      <c r="BO129" s="751"/>
      <c r="BP129" s="751"/>
      <c r="BQ129" s="751"/>
      <c r="BR129" s="751"/>
      <c r="BS129" s="752"/>
      <c r="BT129" s="750">
        <v>35</v>
      </c>
      <c r="BU129" s="753"/>
      <c r="BV129" s="753"/>
      <c r="BW129" s="753"/>
      <c r="BX129" s="753"/>
      <c r="BY129" s="753"/>
      <c r="BZ129" s="7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55" t="s">
        <v>459</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460</v>
      </c>
      <c r="X130" s="758"/>
      <c r="Y130" s="758"/>
      <c r="Z130" s="759"/>
      <c r="AA130" s="760">
        <v>2413698</v>
      </c>
      <c r="AB130" s="761"/>
      <c r="AC130" s="761"/>
      <c r="AD130" s="761"/>
      <c r="AE130" s="762"/>
      <c r="AF130" s="763">
        <v>2498558</v>
      </c>
      <c r="AG130" s="761"/>
      <c r="AH130" s="761"/>
      <c r="AI130" s="761"/>
      <c r="AJ130" s="762"/>
      <c r="AK130" s="763">
        <v>2653662</v>
      </c>
      <c r="AL130" s="761"/>
      <c r="AM130" s="761"/>
      <c r="AN130" s="761"/>
      <c r="AO130" s="762"/>
      <c r="AP130" s="764"/>
      <c r="AQ130" s="765"/>
      <c r="AR130" s="765"/>
      <c r="AS130" s="765"/>
      <c r="AT130" s="766"/>
      <c r="AU130" s="235"/>
      <c r="AV130" s="235"/>
      <c r="AW130" s="235"/>
      <c r="AX130" s="726" t="s">
        <v>461</v>
      </c>
      <c r="AY130" s="727"/>
      <c r="AZ130" s="727"/>
      <c r="BA130" s="727"/>
      <c r="BB130" s="727"/>
      <c r="BC130" s="727"/>
      <c r="BD130" s="727"/>
      <c r="BE130" s="728"/>
      <c r="BF130" s="729">
        <v>75.5</v>
      </c>
      <c r="BG130" s="730"/>
      <c r="BH130" s="730"/>
      <c r="BI130" s="730"/>
      <c r="BJ130" s="730"/>
      <c r="BK130" s="730"/>
      <c r="BL130" s="731"/>
      <c r="BM130" s="729">
        <v>350</v>
      </c>
      <c r="BN130" s="730"/>
      <c r="BO130" s="730"/>
      <c r="BP130" s="730"/>
      <c r="BQ130" s="730"/>
      <c r="BR130" s="730"/>
      <c r="BS130" s="731"/>
      <c r="BT130" s="732"/>
      <c r="BU130" s="733"/>
      <c r="BV130" s="733"/>
      <c r="BW130" s="733"/>
      <c r="BX130" s="733"/>
      <c r="BY130" s="733"/>
      <c r="BZ130" s="73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35"/>
      <c r="B131" s="736"/>
      <c r="C131" s="736"/>
      <c r="D131" s="736"/>
      <c r="E131" s="736"/>
      <c r="F131" s="736"/>
      <c r="G131" s="736"/>
      <c r="H131" s="736"/>
      <c r="I131" s="736"/>
      <c r="J131" s="736"/>
      <c r="K131" s="736"/>
      <c r="L131" s="736"/>
      <c r="M131" s="736"/>
      <c r="N131" s="736"/>
      <c r="O131" s="736"/>
      <c r="P131" s="736"/>
      <c r="Q131" s="736"/>
      <c r="R131" s="736"/>
      <c r="S131" s="736"/>
      <c r="T131" s="736"/>
      <c r="U131" s="736"/>
      <c r="V131" s="736"/>
      <c r="W131" s="737" t="s">
        <v>462</v>
      </c>
      <c r="X131" s="738"/>
      <c r="Y131" s="738"/>
      <c r="Z131" s="739"/>
      <c r="AA131" s="740">
        <v>10419676</v>
      </c>
      <c r="AB131" s="741"/>
      <c r="AC131" s="741"/>
      <c r="AD131" s="741"/>
      <c r="AE131" s="742"/>
      <c r="AF131" s="743">
        <v>10425613</v>
      </c>
      <c r="AG131" s="741"/>
      <c r="AH131" s="741"/>
      <c r="AI131" s="741"/>
      <c r="AJ131" s="742"/>
      <c r="AK131" s="743">
        <v>10190480</v>
      </c>
      <c r="AL131" s="741"/>
      <c r="AM131" s="741"/>
      <c r="AN131" s="741"/>
      <c r="AO131" s="742"/>
      <c r="AP131" s="744"/>
      <c r="AQ131" s="745"/>
      <c r="AR131" s="745"/>
      <c r="AS131" s="745"/>
      <c r="AT131" s="74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08" t="s">
        <v>463</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464</v>
      </c>
      <c r="W132" s="712"/>
      <c r="X132" s="712"/>
      <c r="Y132" s="712"/>
      <c r="Z132" s="713"/>
      <c r="AA132" s="714">
        <v>15.9147079</v>
      </c>
      <c r="AB132" s="715"/>
      <c r="AC132" s="715"/>
      <c r="AD132" s="715"/>
      <c r="AE132" s="716"/>
      <c r="AF132" s="717">
        <v>14.770133899999999</v>
      </c>
      <c r="AG132" s="715"/>
      <c r="AH132" s="715"/>
      <c r="AI132" s="715"/>
      <c r="AJ132" s="716"/>
      <c r="AK132" s="717">
        <v>15.14687238</v>
      </c>
      <c r="AL132" s="715"/>
      <c r="AM132" s="715"/>
      <c r="AN132" s="715"/>
      <c r="AO132" s="716"/>
      <c r="AP132" s="718"/>
      <c r="AQ132" s="719"/>
      <c r="AR132" s="719"/>
      <c r="AS132" s="719"/>
      <c r="AT132" s="72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465</v>
      </c>
      <c r="W133" s="721"/>
      <c r="X133" s="721"/>
      <c r="Y133" s="721"/>
      <c r="Z133" s="722"/>
      <c r="AA133" s="723">
        <v>16.7</v>
      </c>
      <c r="AB133" s="724"/>
      <c r="AC133" s="724"/>
      <c r="AD133" s="724"/>
      <c r="AE133" s="725"/>
      <c r="AF133" s="723">
        <v>15.9</v>
      </c>
      <c r="AG133" s="724"/>
      <c r="AH133" s="724"/>
      <c r="AI133" s="724"/>
      <c r="AJ133" s="725"/>
      <c r="AK133" s="723">
        <v>15.2</v>
      </c>
      <c r="AL133" s="724"/>
      <c r="AM133" s="724"/>
      <c r="AN133" s="724"/>
      <c r="AO133" s="725"/>
      <c r="AP133" s="705"/>
      <c r="AQ133" s="706"/>
      <c r="AR133" s="706"/>
      <c r="AS133" s="706"/>
      <c r="AT133" s="70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6" zoomScale="75" zoomScaleNormal="85" zoomScaleSheetLayoutView="75" workbookViewId="0">
      <selection activeCell="O95" sqref="O95"/>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workbookViewId="0">
      <selection activeCell="G34" sqref="G34:J3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28" t="s">
        <v>468</v>
      </c>
      <c r="L7" s="254"/>
      <c r="M7" s="255" t="s">
        <v>469</v>
      </c>
      <c r="N7" s="256"/>
    </row>
    <row r="8" spans="1:16" x14ac:dyDescent="0.15">
      <c r="A8" s="248"/>
      <c r="B8" s="244"/>
      <c r="C8" s="244"/>
      <c r="D8" s="244"/>
      <c r="E8" s="244"/>
      <c r="F8" s="244"/>
      <c r="G8" s="257"/>
      <c r="H8" s="258"/>
      <c r="I8" s="258"/>
      <c r="J8" s="259"/>
      <c r="K8" s="1129"/>
      <c r="L8" s="260" t="s">
        <v>470</v>
      </c>
      <c r="M8" s="261" t="s">
        <v>471</v>
      </c>
      <c r="N8" s="262" t="s">
        <v>472</v>
      </c>
    </row>
    <row r="9" spans="1:16" x14ac:dyDescent="0.15">
      <c r="A9" s="248"/>
      <c r="B9" s="244"/>
      <c r="C9" s="244"/>
      <c r="D9" s="244"/>
      <c r="E9" s="244"/>
      <c r="F9" s="244"/>
      <c r="G9" s="1130" t="s">
        <v>473</v>
      </c>
      <c r="H9" s="1131"/>
      <c r="I9" s="1131"/>
      <c r="J9" s="1132"/>
      <c r="K9" s="263">
        <v>2669723</v>
      </c>
      <c r="L9" s="264">
        <v>72494</v>
      </c>
      <c r="M9" s="265">
        <v>84248</v>
      </c>
      <c r="N9" s="266">
        <v>-14</v>
      </c>
    </row>
    <row r="10" spans="1:16" x14ac:dyDescent="0.15">
      <c r="A10" s="248"/>
      <c r="B10" s="244"/>
      <c r="C10" s="244"/>
      <c r="D10" s="244"/>
      <c r="E10" s="244"/>
      <c r="F10" s="244"/>
      <c r="G10" s="1130" t="s">
        <v>474</v>
      </c>
      <c r="H10" s="1131"/>
      <c r="I10" s="1131"/>
      <c r="J10" s="1132"/>
      <c r="K10" s="267">
        <v>314984</v>
      </c>
      <c r="L10" s="268">
        <v>8553</v>
      </c>
      <c r="M10" s="269">
        <v>7169</v>
      </c>
      <c r="N10" s="270">
        <v>19.3</v>
      </c>
    </row>
    <row r="11" spans="1:16" ht="13.5" customHeight="1" x14ac:dyDescent="0.15">
      <c r="A11" s="248"/>
      <c r="B11" s="244"/>
      <c r="C11" s="244"/>
      <c r="D11" s="244"/>
      <c r="E11" s="244"/>
      <c r="F11" s="244"/>
      <c r="G11" s="1130" t="s">
        <v>475</v>
      </c>
      <c r="H11" s="1131"/>
      <c r="I11" s="1131"/>
      <c r="J11" s="1132"/>
      <c r="K11" s="267">
        <v>430689</v>
      </c>
      <c r="L11" s="268">
        <v>11695</v>
      </c>
      <c r="M11" s="269">
        <v>9152</v>
      </c>
      <c r="N11" s="270">
        <v>27.8</v>
      </c>
    </row>
    <row r="12" spans="1:16" ht="13.5" customHeight="1" x14ac:dyDescent="0.15">
      <c r="A12" s="248"/>
      <c r="B12" s="244"/>
      <c r="C12" s="244"/>
      <c r="D12" s="244"/>
      <c r="E12" s="244"/>
      <c r="F12" s="244"/>
      <c r="G12" s="1130" t="s">
        <v>476</v>
      </c>
      <c r="H12" s="1131"/>
      <c r="I12" s="1131"/>
      <c r="J12" s="1132"/>
      <c r="K12" s="267">
        <v>3442</v>
      </c>
      <c r="L12" s="268">
        <v>93</v>
      </c>
      <c r="M12" s="269">
        <v>893</v>
      </c>
      <c r="N12" s="270">
        <v>-89.6</v>
      </c>
    </row>
    <row r="13" spans="1:16" ht="13.5" customHeight="1" x14ac:dyDescent="0.15">
      <c r="A13" s="248"/>
      <c r="B13" s="244"/>
      <c r="C13" s="244"/>
      <c r="D13" s="244"/>
      <c r="E13" s="244"/>
      <c r="F13" s="244"/>
      <c r="G13" s="1130" t="s">
        <v>477</v>
      </c>
      <c r="H13" s="1131"/>
      <c r="I13" s="1131"/>
      <c r="J13" s="1132"/>
      <c r="K13" s="267" t="s">
        <v>478</v>
      </c>
      <c r="L13" s="268" t="s">
        <v>478</v>
      </c>
      <c r="M13" s="269">
        <v>3</v>
      </c>
      <c r="N13" s="270" t="s">
        <v>478</v>
      </c>
    </row>
    <row r="14" spans="1:16" ht="13.5" customHeight="1" x14ac:dyDescent="0.15">
      <c r="A14" s="248"/>
      <c r="B14" s="244"/>
      <c r="C14" s="244"/>
      <c r="D14" s="244"/>
      <c r="E14" s="244"/>
      <c r="F14" s="244"/>
      <c r="G14" s="1130" t="s">
        <v>479</v>
      </c>
      <c r="H14" s="1131"/>
      <c r="I14" s="1131"/>
      <c r="J14" s="1132"/>
      <c r="K14" s="267">
        <v>96460</v>
      </c>
      <c r="L14" s="268">
        <v>2619</v>
      </c>
      <c r="M14" s="269">
        <v>3652</v>
      </c>
      <c r="N14" s="270">
        <v>-28.3</v>
      </c>
    </row>
    <row r="15" spans="1:16" ht="13.5" customHeight="1" x14ac:dyDescent="0.15">
      <c r="A15" s="248"/>
      <c r="B15" s="244"/>
      <c r="C15" s="244"/>
      <c r="D15" s="244"/>
      <c r="E15" s="244"/>
      <c r="F15" s="244"/>
      <c r="G15" s="1130" t="s">
        <v>480</v>
      </c>
      <c r="H15" s="1131"/>
      <c r="I15" s="1131"/>
      <c r="J15" s="1132"/>
      <c r="K15" s="267">
        <v>73977</v>
      </c>
      <c r="L15" s="268">
        <v>2009</v>
      </c>
      <c r="M15" s="269">
        <v>2134</v>
      </c>
      <c r="N15" s="270">
        <v>-5.9</v>
      </c>
    </row>
    <row r="16" spans="1:16" x14ac:dyDescent="0.15">
      <c r="A16" s="248"/>
      <c r="B16" s="244"/>
      <c r="C16" s="244"/>
      <c r="D16" s="244"/>
      <c r="E16" s="244"/>
      <c r="F16" s="244"/>
      <c r="G16" s="1133" t="s">
        <v>481</v>
      </c>
      <c r="H16" s="1134"/>
      <c r="I16" s="1134"/>
      <c r="J16" s="1135"/>
      <c r="K16" s="268">
        <v>-378833</v>
      </c>
      <c r="L16" s="268">
        <v>-10287</v>
      </c>
      <c r="M16" s="269">
        <v>-9248</v>
      </c>
      <c r="N16" s="270">
        <v>11.2</v>
      </c>
    </row>
    <row r="17" spans="1:16" x14ac:dyDescent="0.15">
      <c r="A17" s="248"/>
      <c r="B17" s="244"/>
      <c r="C17" s="244"/>
      <c r="D17" s="244"/>
      <c r="E17" s="244"/>
      <c r="F17" s="244"/>
      <c r="G17" s="1133" t="s">
        <v>169</v>
      </c>
      <c r="H17" s="1134"/>
      <c r="I17" s="1134"/>
      <c r="J17" s="1135"/>
      <c r="K17" s="268">
        <v>3210442</v>
      </c>
      <c r="L17" s="268">
        <v>87176</v>
      </c>
      <c r="M17" s="269">
        <v>98003</v>
      </c>
      <c r="N17" s="270">
        <v>-11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6" t="s">
        <v>486</v>
      </c>
      <c r="H21" s="1137"/>
      <c r="I21" s="1137"/>
      <c r="J21" s="1138"/>
      <c r="K21" s="280">
        <v>8.1199999999999992</v>
      </c>
      <c r="L21" s="281">
        <v>9.39</v>
      </c>
      <c r="M21" s="282">
        <v>-1.27</v>
      </c>
      <c r="N21" s="249"/>
      <c r="O21" s="283"/>
      <c r="P21" s="279"/>
    </row>
    <row r="22" spans="1:16" s="284" customFormat="1" x14ac:dyDescent="0.15">
      <c r="A22" s="279"/>
      <c r="B22" s="249"/>
      <c r="C22" s="249"/>
      <c r="D22" s="249"/>
      <c r="E22" s="249"/>
      <c r="F22" s="249"/>
      <c r="G22" s="1136" t="s">
        <v>487</v>
      </c>
      <c r="H22" s="1137"/>
      <c r="I22" s="1137"/>
      <c r="J22" s="1138"/>
      <c r="K22" s="285">
        <v>96.7</v>
      </c>
      <c r="L22" s="286">
        <v>97</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28" t="s">
        <v>468</v>
      </c>
      <c r="L30" s="254"/>
      <c r="M30" s="255" t="s">
        <v>469</v>
      </c>
      <c r="N30" s="256"/>
    </row>
    <row r="31" spans="1:16" x14ac:dyDescent="0.15">
      <c r="A31" s="248"/>
      <c r="B31" s="244"/>
      <c r="C31" s="244"/>
      <c r="D31" s="244"/>
      <c r="E31" s="244"/>
      <c r="F31" s="244"/>
      <c r="G31" s="257"/>
      <c r="H31" s="258"/>
      <c r="I31" s="258"/>
      <c r="J31" s="259"/>
      <c r="K31" s="1129"/>
      <c r="L31" s="260" t="s">
        <v>470</v>
      </c>
      <c r="M31" s="261" t="s">
        <v>471</v>
      </c>
      <c r="N31" s="262" t="s">
        <v>472</v>
      </c>
    </row>
    <row r="32" spans="1:16" ht="27" customHeight="1" x14ac:dyDescent="0.15">
      <c r="A32" s="248"/>
      <c r="B32" s="244"/>
      <c r="C32" s="244"/>
      <c r="D32" s="244"/>
      <c r="E32" s="244"/>
      <c r="F32" s="244"/>
      <c r="G32" s="1114" t="s">
        <v>490</v>
      </c>
      <c r="H32" s="1115"/>
      <c r="I32" s="1115"/>
      <c r="J32" s="1116"/>
      <c r="K32" s="294">
        <v>3652778</v>
      </c>
      <c r="L32" s="294">
        <v>99187</v>
      </c>
      <c r="M32" s="295">
        <v>64926</v>
      </c>
      <c r="N32" s="296">
        <v>52.8</v>
      </c>
    </row>
    <row r="33" spans="1:16" ht="13.5" customHeight="1" x14ac:dyDescent="0.15">
      <c r="A33" s="248"/>
      <c r="B33" s="244"/>
      <c r="C33" s="244"/>
      <c r="D33" s="244"/>
      <c r="E33" s="244"/>
      <c r="F33" s="244"/>
      <c r="G33" s="1114" t="s">
        <v>491</v>
      </c>
      <c r="H33" s="1115"/>
      <c r="I33" s="1115"/>
      <c r="J33" s="1116"/>
      <c r="K33" s="294" t="s">
        <v>478</v>
      </c>
      <c r="L33" s="294" t="s">
        <v>478</v>
      </c>
      <c r="M33" s="295" t="s">
        <v>478</v>
      </c>
      <c r="N33" s="296" t="s">
        <v>478</v>
      </c>
    </row>
    <row r="34" spans="1:16" ht="27" customHeight="1" x14ac:dyDescent="0.15">
      <c r="A34" s="248"/>
      <c r="B34" s="244"/>
      <c r="C34" s="244"/>
      <c r="D34" s="244"/>
      <c r="E34" s="244"/>
      <c r="F34" s="244"/>
      <c r="G34" s="1114" t="s">
        <v>492</v>
      </c>
      <c r="H34" s="1115"/>
      <c r="I34" s="1115"/>
      <c r="J34" s="1116"/>
      <c r="K34" s="294" t="s">
        <v>478</v>
      </c>
      <c r="L34" s="294" t="s">
        <v>478</v>
      </c>
      <c r="M34" s="295">
        <v>24</v>
      </c>
      <c r="N34" s="296" t="s">
        <v>478</v>
      </c>
    </row>
    <row r="35" spans="1:16" ht="27" customHeight="1" x14ac:dyDescent="0.15">
      <c r="A35" s="248"/>
      <c r="B35" s="244"/>
      <c r="C35" s="244"/>
      <c r="D35" s="244"/>
      <c r="E35" s="244"/>
      <c r="F35" s="244"/>
      <c r="G35" s="1114" t="s">
        <v>493</v>
      </c>
      <c r="H35" s="1115"/>
      <c r="I35" s="1115"/>
      <c r="J35" s="1116"/>
      <c r="K35" s="294">
        <v>585248</v>
      </c>
      <c r="L35" s="294">
        <v>15892</v>
      </c>
      <c r="M35" s="295">
        <v>18007</v>
      </c>
      <c r="N35" s="296">
        <v>-11.7</v>
      </c>
    </row>
    <row r="36" spans="1:16" ht="27" customHeight="1" x14ac:dyDescent="0.15">
      <c r="A36" s="248"/>
      <c r="B36" s="244"/>
      <c r="C36" s="244"/>
      <c r="D36" s="244"/>
      <c r="E36" s="244"/>
      <c r="F36" s="244"/>
      <c r="G36" s="1114" t="s">
        <v>494</v>
      </c>
      <c r="H36" s="1115"/>
      <c r="I36" s="1115"/>
      <c r="J36" s="1116"/>
      <c r="K36" s="294">
        <v>38256</v>
      </c>
      <c r="L36" s="294">
        <v>1039</v>
      </c>
      <c r="M36" s="295">
        <v>3275</v>
      </c>
      <c r="N36" s="296">
        <v>-68.3</v>
      </c>
    </row>
    <row r="37" spans="1:16" ht="13.5" customHeight="1" x14ac:dyDescent="0.15">
      <c r="A37" s="248"/>
      <c r="B37" s="244"/>
      <c r="C37" s="244"/>
      <c r="D37" s="244"/>
      <c r="E37" s="244"/>
      <c r="F37" s="244"/>
      <c r="G37" s="1114" t="s">
        <v>495</v>
      </c>
      <c r="H37" s="1115"/>
      <c r="I37" s="1115"/>
      <c r="J37" s="1116"/>
      <c r="K37" s="294">
        <v>300133</v>
      </c>
      <c r="L37" s="294">
        <v>8150</v>
      </c>
      <c r="M37" s="295">
        <v>1233</v>
      </c>
      <c r="N37" s="296">
        <v>561</v>
      </c>
    </row>
    <row r="38" spans="1:16" ht="27" customHeight="1" x14ac:dyDescent="0.15">
      <c r="A38" s="248"/>
      <c r="B38" s="244"/>
      <c r="C38" s="244"/>
      <c r="D38" s="244"/>
      <c r="E38" s="244"/>
      <c r="F38" s="244"/>
      <c r="G38" s="1117" t="s">
        <v>496</v>
      </c>
      <c r="H38" s="1118"/>
      <c r="I38" s="1118"/>
      <c r="J38" s="1119"/>
      <c r="K38" s="297">
        <v>1952</v>
      </c>
      <c r="L38" s="297">
        <v>53</v>
      </c>
      <c r="M38" s="298">
        <v>9</v>
      </c>
      <c r="N38" s="299">
        <v>488.9</v>
      </c>
      <c r="O38" s="293"/>
    </row>
    <row r="39" spans="1:16" x14ac:dyDescent="0.15">
      <c r="A39" s="248"/>
      <c r="B39" s="244"/>
      <c r="C39" s="244"/>
      <c r="D39" s="244"/>
      <c r="E39" s="244"/>
      <c r="F39" s="244"/>
      <c r="G39" s="1117" t="s">
        <v>497</v>
      </c>
      <c r="H39" s="1118"/>
      <c r="I39" s="1118"/>
      <c r="J39" s="1119"/>
      <c r="K39" s="300">
        <v>-381166</v>
      </c>
      <c r="L39" s="300">
        <v>-10350</v>
      </c>
      <c r="M39" s="301">
        <v>-4280</v>
      </c>
      <c r="N39" s="302">
        <v>141.80000000000001</v>
      </c>
      <c r="O39" s="293"/>
    </row>
    <row r="40" spans="1:16" ht="27" customHeight="1" x14ac:dyDescent="0.15">
      <c r="A40" s="248"/>
      <c r="B40" s="244"/>
      <c r="C40" s="244"/>
      <c r="D40" s="244"/>
      <c r="E40" s="244"/>
      <c r="F40" s="244"/>
      <c r="G40" s="1114" t="s">
        <v>498</v>
      </c>
      <c r="H40" s="1115"/>
      <c r="I40" s="1115"/>
      <c r="J40" s="1116"/>
      <c r="K40" s="300">
        <v>-2653662</v>
      </c>
      <c r="L40" s="300">
        <v>-72058</v>
      </c>
      <c r="M40" s="301">
        <v>-56807</v>
      </c>
      <c r="N40" s="302">
        <v>26.8</v>
      </c>
      <c r="O40" s="293"/>
    </row>
    <row r="41" spans="1:16" x14ac:dyDescent="0.15">
      <c r="A41" s="248"/>
      <c r="B41" s="244"/>
      <c r="C41" s="244"/>
      <c r="D41" s="244"/>
      <c r="E41" s="244"/>
      <c r="F41" s="244"/>
      <c r="G41" s="1120" t="s">
        <v>279</v>
      </c>
      <c r="H41" s="1121"/>
      <c r="I41" s="1121"/>
      <c r="J41" s="1122"/>
      <c r="K41" s="294">
        <v>1543539</v>
      </c>
      <c r="L41" s="300">
        <v>41913</v>
      </c>
      <c r="M41" s="301">
        <v>26387</v>
      </c>
      <c r="N41" s="302">
        <v>58.8</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3" t="s">
        <v>468</v>
      </c>
      <c r="J49" s="1125" t="s">
        <v>502</v>
      </c>
      <c r="K49" s="1126"/>
      <c r="L49" s="1126"/>
      <c r="M49" s="1126"/>
      <c r="N49" s="1127"/>
    </row>
    <row r="50" spans="1:14" x14ac:dyDescent="0.15">
      <c r="A50" s="248"/>
      <c r="B50" s="244"/>
      <c r="C50" s="244"/>
      <c r="D50" s="244"/>
      <c r="E50" s="244"/>
      <c r="F50" s="244"/>
      <c r="G50" s="312"/>
      <c r="H50" s="313"/>
      <c r="I50" s="1124"/>
      <c r="J50" s="314" t="s">
        <v>503</v>
      </c>
      <c r="K50" s="315" t="s">
        <v>504</v>
      </c>
      <c r="L50" s="316" t="s">
        <v>505</v>
      </c>
      <c r="M50" s="317" t="s">
        <v>506</v>
      </c>
      <c r="N50" s="318" t="s">
        <v>507</v>
      </c>
    </row>
    <row r="51" spans="1:14" x14ac:dyDescent="0.15">
      <c r="A51" s="248"/>
      <c r="B51" s="244"/>
      <c r="C51" s="244"/>
      <c r="D51" s="244"/>
      <c r="E51" s="244"/>
      <c r="F51" s="244"/>
      <c r="G51" s="310" t="s">
        <v>508</v>
      </c>
      <c r="H51" s="311"/>
      <c r="I51" s="319">
        <v>5225666</v>
      </c>
      <c r="J51" s="320">
        <v>135475</v>
      </c>
      <c r="K51" s="321">
        <v>39</v>
      </c>
      <c r="L51" s="322">
        <v>78670</v>
      </c>
      <c r="M51" s="323">
        <v>3.1</v>
      </c>
      <c r="N51" s="324">
        <v>35.9</v>
      </c>
    </row>
    <row r="52" spans="1:14" x14ac:dyDescent="0.15">
      <c r="A52" s="248"/>
      <c r="B52" s="244"/>
      <c r="C52" s="244"/>
      <c r="D52" s="244"/>
      <c r="E52" s="244"/>
      <c r="F52" s="244"/>
      <c r="G52" s="325"/>
      <c r="H52" s="326" t="s">
        <v>509</v>
      </c>
      <c r="I52" s="327">
        <v>1718949</v>
      </c>
      <c r="J52" s="328">
        <v>44564</v>
      </c>
      <c r="K52" s="329">
        <v>-6.4</v>
      </c>
      <c r="L52" s="330">
        <v>38094</v>
      </c>
      <c r="M52" s="331">
        <v>-7.3</v>
      </c>
      <c r="N52" s="332">
        <v>0.9</v>
      </c>
    </row>
    <row r="53" spans="1:14" x14ac:dyDescent="0.15">
      <c r="A53" s="248"/>
      <c r="B53" s="244"/>
      <c r="C53" s="244"/>
      <c r="D53" s="244"/>
      <c r="E53" s="244"/>
      <c r="F53" s="244"/>
      <c r="G53" s="310" t="s">
        <v>510</v>
      </c>
      <c r="H53" s="311"/>
      <c r="I53" s="319">
        <v>4608694</v>
      </c>
      <c r="J53" s="320">
        <v>121566</v>
      </c>
      <c r="K53" s="321">
        <v>-10.3</v>
      </c>
      <c r="L53" s="322">
        <v>67201</v>
      </c>
      <c r="M53" s="323">
        <v>-14.6</v>
      </c>
      <c r="N53" s="324">
        <v>4.3</v>
      </c>
    </row>
    <row r="54" spans="1:14" x14ac:dyDescent="0.15">
      <c r="A54" s="248"/>
      <c r="B54" s="244"/>
      <c r="C54" s="244"/>
      <c r="D54" s="244"/>
      <c r="E54" s="244"/>
      <c r="F54" s="244"/>
      <c r="G54" s="325"/>
      <c r="H54" s="326" t="s">
        <v>509</v>
      </c>
      <c r="I54" s="327">
        <v>1841271</v>
      </c>
      <c r="J54" s="328">
        <v>48568</v>
      </c>
      <c r="K54" s="329">
        <v>9</v>
      </c>
      <c r="L54" s="330">
        <v>35210</v>
      </c>
      <c r="M54" s="331">
        <v>-7.6</v>
      </c>
      <c r="N54" s="332">
        <v>16.600000000000001</v>
      </c>
    </row>
    <row r="55" spans="1:14" x14ac:dyDescent="0.15">
      <c r="A55" s="248"/>
      <c r="B55" s="244"/>
      <c r="C55" s="244"/>
      <c r="D55" s="244"/>
      <c r="E55" s="244"/>
      <c r="F55" s="244"/>
      <c r="G55" s="310" t="s">
        <v>511</v>
      </c>
      <c r="H55" s="311"/>
      <c r="I55" s="319">
        <v>2813555</v>
      </c>
      <c r="J55" s="320">
        <v>74990</v>
      </c>
      <c r="K55" s="321">
        <v>-38.299999999999997</v>
      </c>
      <c r="L55" s="322">
        <v>75709</v>
      </c>
      <c r="M55" s="323">
        <v>12.7</v>
      </c>
      <c r="N55" s="324">
        <v>-51</v>
      </c>
    </row>
    <row r="56" spans="1:14" x14ac:dyDescent="0.15">
      <c r="A56" s="248"/>
      <c r="B56" s="244"/>
      <c r="C56" s="244"/>
      <c r="D56" s="244"/>
      <c r="E56" s="244"/>
      <c r="F56" s="244"/>
      <c r="G56" s="325"/>
      <c r="H56" s="326" t="s">
        <v>509</v>
      </c>
      <c r="I56" s="327">
        <v>1611826</v>
      </c>
      <c r="J56" s="328">
        <v>42960</v>
      </c>
      <c r="K56" s="329">
        <v>-11.5</v>
      </c>
      <c r="L56" s="330">
        <v>35212</v>
      </c>
      <c r="M56" s="331">
        <v>0</v>
      </c>
      <c r="N56" s="332">
        <v>-11.5</v>
      </c>
    </row>
    <row r="57" spans="1:14" x14ac:dyDescent="0.15">
      <c r="A57" s="248"/>
      <c r="B57" s="244"/>
      <c r="C57" s="244"/>
      <c r="D57" s="244"/>
      <c r="E57" s="244"/>
      <c r="F57" s="244"/>
      <c r="G57" s="310" t="s">
        <v>512</v>
      </c>
      <c r="H57" s="311"/>
      <c r="I57" s="319">
        <v>3850822</v>
      </c>
      <c r="J57" s="320">
        <v>103383</v>
      </c>
      <c r="K57" s="321">
        <v>37.9</v>
      </c>
      <c r="L57" s="322">
        <v>90961</v>
      </c>
      <c r="M57" s="323">
        <v>20.100000000000001</v>
      </c>
      <c r="N57" s="324">
        <v>17.8</v>
      </c>
    </row>
    <row r="58" spans="1:14" x14ac:dyDescent="0.15">
      <c r="A58" s="248"/>
      <c r="B58" s="244"/>
      <c r="C58" s="244"/>
      <c r="D58" s="244"/>
      <c r="E58" s="244"/>
      <c r="F58" s="244"/>
      <c r="G58" s="325"/>
      <c r="H58" s="326" t="s">
        <v>509</v>
      </c>
      <c r="I58" s="327">
        <v>1689780</v>
      </c>
      <c r="J58" s="328">
        <v>45366</v>
      </c>
      <c r="K58" s="329">
        <v>5.6</v>
      </c>
      <c r="L58" s="330">
        <v>37720</v>
      </c>
      <c r="M58" s="331">
        <v>7.1</v>
      </c>
      <c r="N58" s="332">
        <v>-1.5</v>
      </c>
    </row>
    <row r="59" spans="1:14" x14ac:dyDescent="0.15">
      <c r="A59" s="248"/>
      <c r="B59" s="244"/>
      <c r="C59" s="244"/>
      <c r="D59" s="244"/>
      <c r="E59" s="244"/>
      <c r="F59" s="244"/>
      <c r="G59" s="310" t="s">
        <v>513</v>
      </c>
      <c r="H59" s="311"/>
      <c r="I59" s="319">
        <v>2976748</v>
      </c>
      <c r="J59" s="320">
        <v>80831</v>
      </c>
      <c r="K59" s="321">
        <v>-21.8</v>
      </c>
      <c r="L59" s="322">
        <v>106614</v>
      </c>
      <c r="M59" s="323">
        <v>17.2</v>
      </c>
      <c r="N59" s="324">
        <v>-39</v>
      </c>
    </row>
    <row r="60" spans="1:14" x14ac:dyDescent="0.15">
      <c r="A60" s="248"/>
      <c r="B60" s="244"/>
      <c r="C60" s="244"/>
      <c r="D60" s="244"/>
      <c r="E60" s="244"/>
      <c r="F60" s="244"/>
      <c r="G60" s="325"/>
      <c r="H60" s="326" t="s">
        <v>509</v>
      </c>
      <c r="I60" s="333">
        <v>1981076</v>
      </c>
      <c r="J60" s="328">
        <v>53794</v>
      </c>
      <c r="K60" s="329">
        <v>18.600000000000001</v>
      </c>
      <c r="L60" s="330">
        <v>45545</v>
      </c>
      <c r="M60" s="331">
        <v>20.7</v>
      </c>
      <c r="N60" s="332">
        <v>-2.1</v>
      </c>
    </row>
    <row r="61" spans="1:14" x14ac:dyDescent="0.15">
      <c r="A61" s="248"/>
      <c r="B61" s="244"/>
      <c r="C61" s="244"/>
      <c r="D61" s="244"/>
      <c r="E61" s="244"/>
      <c r="F61" s="244"/>
      <c r="G61" s="310" t="s">
        <v>514</v>
      </c>
      <c r="H61" s="334"/>
      <c r="I61" s="335">
        <v>3895097</v>
      </c>
      <c r="J61" s="336">
        <v>103249</v>
      </c>
      <c r="K61" s="337">
        <v>1.3</v>
      </c>
      <c r="L61" s="338">
        <v>83831</v>
      </c>
      <c r="M61" s="339">
        <v>7.7</v>
      </c>
      <c r="N61" s="324">
        <v>-6.4</v>
      </c>
    </row>
    <row r="62" spans="1:14" x14ac:dyDescent="0.15">
      <c r="A62" s="248"/>
      <c r="B62" s="244"/>
      <c r="C62" s="244"/>
      <c r="D62" s="244"/>
      <c r="E62" s="244"/>
      <c r="F62" s="244"/>
      <c r="G62" s="325"/>
      <c r="H62" s="326" t="s">
        <v>509</v>
      </c>
      <c r="I62" s="327">
        <v>1768580</v>
      </c>
      <c r="J62" s="328">
        <v>47050</v>
      </c>
      <c r="K62" s="329">
        <v>3.1</v>
      </c>
      <c r="L62" s="330">
        <v>38356</v>
      </c>
      <c r="M62" s="331">
        <v>2.6</v>
      </c>
      <c r="N62" s="332">
        <v>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1.92</v>
      </c>
      <c r="G47" s="12">
        <v>1.87</v>
      </c>
      <c r="H47" s="12">
        <v>2.75</v>
      </c>
      <c r="I47" s="12">
        <v>3.67</v>
      </c>
      <c r="J47" s="13">
        <v>2.89</v>
      </c>
    </row>
    <row r="48" spans="2:10" ht="57.75" customHeight="1" x14ac:dyDescent="0.15">
      <c r="B48" s="14"/>
      <c r="C48" s="1141" t="s">
        <v>4</v>
      </c>
      <c r="D48" s="1141"/>
      <c r="E48" s="1142"/>
      <c r="F48" s="15">
        <v>2.13</v>
      </c>
      <c r="G48" s="16">
        <v>1.71</v>
      </c>
      <c r="H48" s="16">
        <v>1.9</v>
      </c>
      <c r="I48" s="16">
        <v>1.49</v>
      </c>
      <c r="J48" s="17">
        <v>2.2000000000000002</v>
      </c>
    </row>
    <row r="49" spans="2:10" ht="57.75" customHeight="1" thickBot="1" x14ac:dyDescent="0.2">
      <c r="B49" s="18"/>
      <c r="C49" s="1143" t="s">
        <v>5</v>
      </c>
      <c r="D49" s="1143"/>
      <c r="E49" s="1144"/>
      <c r="F49" s="19">
        <v>2.02</v>
      </c>
      <c r="G49" s="20" t="s">
        <v>521</v>
      </c>
      <c r="H49" s="20">
        <v>1.04</v>
      </c>
      <c r="I49" s="20">
        <v>0.55000000000000004</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election activeCell="M45" sqref="M4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523</v>
      </c>
      <c r="D34" s="1151"/>
      <c r="E34" s="1152"/>
      <c r="F34" s="32">
        <v>5.34</v>
      </c>
      <c r="G34" s="33">
        <v>5.75</v>
      </c>
      <c r="H34" s="33">
        <v>6.88</v>
      </c>
      <c r="I34" s="33">
        <v>8.1199999999999992</v>
      </c>
      <c r="J34" s="34">
        <v>9.4</v>
      </c>
      <c r="K34" s="22"/>
      <c r="L34" s="22"/>
      <c r="M34" s="22"/>
      <c r="N34" s="22"/>
      <c r="O34" s="22"/>
      <c r="P34" s="22"/>
    </row>
    <row r="35" spans="1:16" ht="39" customHeight="1" x14ac:dyDescent="0.15">
      <c r="A35" s="22"/>
      <c r="B35" s="35"/>
      <c r="C35" s="1145" t="s">
        <v>524</v>
      </c>
      <c r="D35" s="1146"/>
      <c r="E35" s="1147"/>
      <c r="F35" s="36">
        <v>9.08</v>
      </c>
      <c r="G35" s="37">
        <v>9.68</v>
      </c>
      <c r="H35" s="37">
        <v>10.69</v>
      </c>
      <c r="I35" s="37">
        <v>10.9</v>
      </c>
      <c r="J35" s="38">
        <v>9.19</v>
      </c>
      <c r="K35" s="22"/>
      <c r="L35" s="22"/>
      <c r="M35" s="22"/>
      <c r="N35" s="22"/>
      <c r="O35" s="22"/>
      <c r="P35" s="22"/>
    </row>
    <row r="36" spans="1:16" ht="39" customHeight="1" x14ac:dyDescent="0.15">
      <c r="A36" s="22"/>
      <c r="B36" s="35"/>
      <c r="C36" s="1145" t="s">
        <v>525</v>
      </c>
      <c r="D36" s="1146"/>
      <c r="E36" s="1147"/>
      <c r="F36" s="36">
        <v>2.12</v>
      </c>
      <c r="G36" s="37">
        <v>1.71</v>
      </c>
      <c r="H36" s="37">
        <v>1.89</v>
      </c>
      <c r="I36" s="37">
        <v>1.49</v>
      </c>
      <c r="J36" s="38">
        <v>2.2000000000000002</v>
      </c>
      <c r="K36" s="22"/>
      <c r="L36" s="22"/>
      <c r="M36" s="22"/>
      <c r="N36" s="22"/>
      <c r="O36" s="22"/>
      <c r="P36" s="22"/>
    </row>
    <row r="37" spans="1:16" ht="39" customHeight="1" x14ac:dyDescent="0.15">
      <c r="A37" s="22"/>
      <c r="B37" s="35"/>
      <c r="C37" s="1145" t="s">
        <v>526</v>
      </c>
      <c r="D37" s="1146"/>
      <c r="E37" s="1147"/>
      <c r="F37" s="36" t="s">
        <v>478</v>
      </c>
      <c r="G37" s="37" t="s">
        <v>478</v>
      </c>
      <c r="H37" s="37">
        <v>0.73</v>
      </c>
      <c r="I37" s="37">
        <v>0.31</v>
      </c>
      <c r="J37" s="38">
        <v>0.4</v>
      </c>
      <c r="K37" s="22"/>
      <c r="L37" s="22"/>
      <c r="M37" s="22"/>
      <c r="N37" s="22"/>
      <c r="O37" s="22"/>
      <c r="P37" s="22"/>
    </row>
    <row r="38" spans="1:16" ht="39" customHeight="1" x14ac:dyDescent="0.15">
      <c r="A38" s="22"/>
      <c r="B38" s="35"/>
      <c r="C38" s="1145" t="s">
        <v>527</v>
      </c>
      <c r="D38" s="1146"/>
      <c r="E38" s="1147"/>
      <c r="F38" s="36">
        <v>0.08</v>
      </c>
      <c r="G38" s="37">
        <v>0.08</v>
      </c>
      <c r="H38" s="37">
        <v>0.03</v>
      </c>
      <c r="I38" s="37">
        <v>7.0000000000000007E-2</v>
      </c>
      <c r="J38" s="38">
        <v>0.06</v>
      </c>
      <c r="K38" s="22"/>
      <c r="L38" s="22"/>
      <c r="M38" s="22"/>
      <c r="N38" s="22"/>
      <c r="O38" s="22"/>
      <c r="P38" s="22"/>
    </row>
    <row r="39" spans="1:16" ht="39" customHeight="1" x14ac:dyDescent="0.15">
      <c r="A39" s="22"/>
      <c r="B39" s="35"/>
      <c r="C39" s="1145" t="s">
        <v>528</v>
      </c>
      <c r="D39" s="1146"/>
      <c r="E39" s="1147"/>
      <c r="F39" s="36">
        <v>0.12</v>
      </c>
      <c r="G39" s="37">
        <v>0.12</v>
      </c>
      <c r="H39" s="37">
        <v>0.09</v>
      </c>
      <c r="I39" s="37">
        <v>0.06</v>
      </c>
      <c r="J39" s="38">
        <v>0.06</v>
      </c>
      <c r="K39" s="22"/>
      <c r="L39" s="22"/>
      <c r="M39" s="22"/>
      <c r="N39" s="22"/>
      <c r="O39" s="22"/>
      <c r="P39" s="22"/>
    </row>
    <row r="40" spans="1:16" ht="39" customHeight="1" x14ac:dyDescent="0.15">
      <c r="A40" s="22"/>
      <c r="B40" s="35"/>
      <c r="C40" s="1145" t="s">
        <v>529</v>
      </c>
      <c r="D40" s="1146"/>
      <c r="E40" s="1147"/>
      <c r="F40" s="36">
        <v>0.03</v>
      </c>
      <c r="G40" s="37">
        <v>0.02</v>
      </c>
      <c r="H40" s="37">
        <v>0.01</v>
      </c>
      <c r="I40" s="37">
        <v>0.01</v>
      </c>
      <c r="J40" s="38">
        <v>0.01</v>
      </c>
      <c r="K40" s="22"/>
      <c r="L40" s="22"/>
      <c r="M40" s="22"/>
      <c r="N40" s="22"/>
      <c r="O40" s="22"/>
      <c r="P40" s="22"/>
    </row>
    <row r="41" spans="1:16" ht="39" customHeight="1" x14ac:dyDescent="0.15">
      <c r="A41" s="22"/>
      <c r="B41" s="35"/>
      <c r="C41" s="1145" t="s">
        <v>530</v>
      </c>
      <c r="D41" s="1146"/>
      <c r="E41" s="1147"/>
      <c r="F41" s="36">
        <v>0</v>
      </c>
      <c r="G41" s="37">
        <v>0.01</v>
      </c>
      <c r="H41" s="37">
        <v>0.01</v>
      </c>
      <c r="I41" s="37">
        <v>0.01</v>
      </c>
      <c r="J41" s="38">
        <v>0.01</v>
      </c>
      <c r="K41" s="22"/>
      <c r="L41" s="22"/>
      <c r="M41" s="22"/>
      <c r="N41" s="22"/>
      <c r="O41" s="22"/>
      <c r="P41" s="22"/>
    </row>
    <row r="42" spans="1:16" ht="39" customHeight="1" x14ac:dyDescent="0.15">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532</v>
      </c>
      <c r="D43" s="1149"/>
      <c r="E43" s="1150"/>
      <c r="F43" s="41">
        <v>0.02</v>
      </c>
      <c r="G43" s="42">
        <v>0.08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election activeCell="S55" sqref="S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3514</v>
      </c>
      <c r="L45" s="60">
        <v>3537</v>
      </c>
      <c r="M45" s="60">
        <v>3490</v>
      </c>
      <c r="N45" s="60">
        <v>3464</v>
      </c>
      <c r="O45" s="61">
        <v>3653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717</v>
      </c>
      <c r="L48" s="64">
        <v>644</v>
      </c>
      <c r="M48" s="64">
        <v>641</v>
      </c>
      <c r="N48" s="64">
        <v>618</v>
      </c>
      <c r="O48" s="65">
        <v>585</v>
      </c>
      <c r="P48" s="48"/>
      <c r="Q48" s="48"/>
      <c r="R48" s="48"/>
      <c r="S48" s="48"/>
      <c r="T48" s="48"/>
      <c r="U48" s="48"/>
    </row>
    <row r="49" spans="1:21" ht="30.75" customHeight="1" x14ac:dyDescent="0.15">
      <c r="A49" s="48"/>
      <c r="B49" s="1163"/>
      <c r="C49" s="1164"/>
      <c r="D49" s="62"/>
      <c r="E49" s="1155" t="s">
        <v>16</v>
      </c>
      <c r="F49" s="1155"/>
      <c r="G49" s="1155"/>
      <c r="H49" s="1155"/>
      <c r="I49" s="1155"/>
      <c r="J49" s="1156"/>
      <c r="K49" s="63">
        <v>52</v>
      </c>
      <c r="L49" s="64">
        <v>40</v>
      </c>
      <c r="M49" s="64">
        <v>39</v>
      </c>
      <c r="N49" s="64">
        <v>39</v>
      </c>
      <c r="O49" s="65">
        <v>38</v>
      </c>
      <c r="P49" s="48"/>
      <c r="Q49" s="48"/>
      <c r="R49" s="48"/>
      <c r="S49" s="48"/>
      <c r="T49" s="48"/>
      <c r="U49" s="48"/>
    </row>
    <row r="50" spans="1:21" ht="30.75" customHeight="1" x14ac:dyDescent="0.15">
      <c r="A50" s="48"/>
      <c r="B50" s="1163"/>
      <c r="C50" s="1164"/>
      <c r="D50" s="62"/>
      <c r="E50" s="1155" t="s">
        <v>17</v>
      </c>
      <c r="F50" s="1155"/>
      <c r="G50" s="1155"/>
      <c r="H50" s="1155"/>
      <c r="I50" s="1155"/>
      <c r="J50" s="1156"/>
      <c r="K50" s="63">
        <v>272</v>
      </c>
      <c r="L50" s="64">
        <v>274</v>
      </c>
      <c r="M50" s="64">
        <v>303</v>
      </c>
      <c r="N50" s="64">
        <v>303</v>
      </c>
      <c r="O50" s="65">
        <v>300</v>
      </c>
      <c r="P50" s="48"/>
      <c r="Q50" s="48"/>
      <c r="R50" s="48"/>
      <c r="S50" s="48"/>
      <c r="T50" s="48"/>
      <c r="U50" s="48"/>
    </row>
    <row r="51" spans="1:21" ht="30.75" customHeight="1" x14ac:dyDescent="0.15">
      <c r="A51" s="48"/>
      <c r="B51" s="1165"/>
      <c r="C51" s="1166"/>
      <c r="D51" s="66"/>
      <c r="E51" s="1155" t="s">
        <v>18</v>
      </c>
      <c r="F51" s="1155"/>
      <c r="G51" s="1155"/>
      <c r="H51" s="1155"/>
      <c r="I51" s="1155"/>
      <c r="J51" s="1156"/>
      <c r="K51" s="63">
        <v>2</v>
      </c>
      <c r="L51" s="64">
        <v>3</v>
      </c>
      <c r="M51" s="64">
        <v>3</v>
      </c>
      <c r="N51" s="64">
        <v>1</v>
      </c>
      <c r="O51" s="65">
        <v>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2713</v>
      </c>
      <c r="L52" s="64">
        <v>2685</v>
      </c>
      <c r="M52" s="64">
        <v>2817</v>
      </c>
      <c r="N52" s="64">
        <v>2887</v>
      </c>
      <c r="O52" s="65">
        <v>3036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1844</v>
      </c>
      <c r="L53" s="69">
        <v>1813</v>
      </c>
      <c r="M53" s="69">
        <v>1659</v>
      </c>
      <c r="N53" s="69">
        <v>1538</v>
      </c>
      <c r="O53" s="70">
        <v>1542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2016-04-05T09:49:43Z</cp:lastPrinted>
  <dcterms:created xsi:type="dcterms:W3CDTF">2016-02-15T00:18:18Z</dcterms:created>
  <dcterms:modified xsi:type="dcterms:W3CDTF">2016-04-05T09:50:52Z</dcterms:modified>
  <cp:category/>
</cp:coreProperties>
</file>