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7\hon024\★20161213_旧水道庶務課共有フォルダ\★庶務Ｇ共有フォルダ\00　H28共有\15 経営比較分析表\H30\振興局回答\"/>
    </mc:Choice>
  </mc:AlternateContent>
  <workbookProtection workbookAlgorithmName="SHA-512" workbookHashValue="lCb6NgXvOzJBI+yDaZv9T0H2es9PqsOg6ELkVB2366+Ub+Pv5S8xRvPWIH+giOqJXHQHv5krH05tfPx6TIDqMQ==" workbookSaltValue="9TkGaf6UJmheIrrTIRlfY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<sst xmlns="http://schemas.openxmlformats.org/spreadsheetml/2006/main" count="240" uniqueCount="123">
  <si>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</si>
  <si>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</si>
  <si>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</si>
  <si>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</si>
  <si>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</si>
  <si>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</si>
  <si>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</si>
  <si>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</si>
  <si>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</si>
  <si>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</si>
  <si>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</si>
  <si>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</si>
  <si>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</si>
  <si>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</si>
  <si>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</si>
  <si>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</si>
  <si>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</si>
  <si>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</si>
  <si>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</si>
  <si>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</si>
  <si>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</si>
  <si>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</si>
  <si>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</si>
  <si>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</si>
  <si>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</si>
  <si>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</si>
  <si>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</si>
  <si>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</si>
  <si>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</si>
  <si>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</si>
  <si>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</si>
  <si>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</si>
  <si>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</si>
  <si>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</si>
  <si>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</si>
  <si>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</si>
  <si>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</si>
  <si>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</si>
  <si>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</si>
  <si>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</si>
  <si>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</si>
  <si>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</si>
  <si>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</si>
  <si>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</si>
  <si>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</si>
  <si>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</si>
  <si>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</si>
  <si>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</si>
  <si>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</si>
  <si>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</si>
  <si>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</si>
  <si>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</si>
  <si>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</si>
  <si>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</si>
  <si>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</si>
  <si>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</si>
  <si>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</si>
  <si>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</si>
  <si>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</si>
  <si>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</si>
  <si>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</si>
  <si>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</si>
  <si>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</si>
  <si>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</si>
  <si>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</si>
  <si>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</si>
  <si>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</si>
  <si>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</si>
  <si>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</si>
  <si>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</si>
  <si>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</si>
  <si>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</si>
  <si>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</si>
  <si>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</si>
  <si>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</si>
  <si>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</si>
  <si>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</si>
  <si>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</si>
  <si>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</si>
  <si>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</si>
  <si>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</si>
  <si>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</si>
  <si>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</si>
  <si>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</si>
  <si>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</si>
  <si>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</si>
  <si>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</si>
  <si>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</si>
  <si>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</si>
  <si>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</si>
  <si>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</si>
  <si>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</si>
  <si>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</si>
  <si>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</si>
  <si>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</si>
  <si>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</si>
  <si>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</si>
  <si>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</si>
  <si>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</si>
  <si>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</si>
  <si>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</si>
  <si>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</si>
  <si>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</si>
  <si>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</si>
  <si>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</si>
  <si>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</si>
  <si>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</si>
  <si>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</si>
  <si>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稚内市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</si>
  <si>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</si>
  <si>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</si>
  <si>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</si>
  <si>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</si>
  <si>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</si>
  <si>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</si>
  <si>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</si>
  <si>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</si>
  <si>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</si>
  <si>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</si>
  <si>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</si>
  <si>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経営は健全な状態にあり、類似団体と比較しても、施設の老朽化の度合いは低く、長寿命化計画の実施効果が表れているといえる。
　今後の課題としては、料金収入に対する企業債残高の割合が高いため、企業債残高が収入規模に見合った水準であるか、将来の世代の負担が過大ではないかなどを検証し、今後の事業費や起債割合を見直す必要がある。　
　また、人口減少による下水道使用料収入の減少が予想されることから、今後も経費削減や、有収水量・水洗化率を向上させる取組等を今後も継続していく必要し、汚水処理のさらなる効率化を図る必要がある。　　　　　　　　　　　　　　　　　　　　　　　　　　　</t>
    <rPh sb="1" eb="3">
      <t>ケイエイ</t>
    </rPh>
    <rPh sb="4" eb="6">
      <t>ケンゼン</t>
    </rPh>
    <rPh sb="7" eb="9">
      <t>ジョウタイ</t>
    </rPh>
    <rPh sb="13" eb="15">
      <t>ルイジ</t>
    </rPh>
    <rPh sb="15" eb="17">
      <t>ダンタイ</t>
    </rPh>
    <rPh sb="18" eb="20">
      <t>ヒカク</t>
    </rPh>
    <rPh sb="24" eb="26">
      <t>シセツ</t>
    </rPh>
    <rPh sb="27" eb="30">
      <t>ロウキュウカ</t>
    </rPh>
    <rPh sb="31" eb="33">
      <t>ドア</t>
    </rPh>
    <rPh sb="35" eb="36">
      <t>ヒク</t>
    </rPh>
    <rPh sb="38" eb="39">
      <t>チョウ</t>
    </rPh>
    <rPh sb="39" eb="42">
      <t>ジュミョウカ</t>
    </rPh>
    <rPh sb="42" eb="44">
      <t>ケイカク</t>
    </rPh>
    <rPh sb="45" eb="47">
      <t>ジッシ</t>
    </rPh>
    <rPh sb="47" eb="49">
      <t>コウカ</t>
    </rPh>
    <rPh sb="50" eb="51">
      <t>アラワ</t>
    </rPh>
    <rPh sb="62" eb="64">
      <t>コンゴ</t>
    </rPh>
    <rPh sb="65" eb="67">
      <t>カダイ</t>
    </rPh>
    <rPh sb="135" eb="137">
      <t>ケンショウ</t>
    </rPh>
    <rPh sb="142" eb="145">
      <t>ジギョウヒ</t>
    </rPh>
    <rPh sb="151" eb="153">
      <t>ミナオ</t>
    </rPh>
    <rPh sb="185" eb="187">
      <t>ヨソウ</t>
    </rPh>
    <rPh sb="195" eb="197">
      <t>コンゴ</t>
    </rPh>
    <rPh sb="209" eb="212">
      <t>スイセンカ</t>
    </rPh>
    <rPh sb="212" eb="213">
      <t>リツ</t>
    </rPh>
    <rPh sb="214" eb="216">
      <t>コウジョウ</t>
    </rPh>
    <rPh sb="221" eb="222">
      <t>トウ</t>
    </rPh>
    <rPh sb="223" eb="225">
      <t>コンゴ</t>
    </rPh>
    <rPh sb="226" eb="228">
      <t>ケイゾク</t>
    </rPh>
    <rPh sb="232" eb="234">
      <t>ヒツヨウ</t>
    </rPh>
    <rPh sb="251" eb="253">
      <t>ヒツヨウ</t>
    </rPh>
    <phoneticPr fontId="4"/>
  </si>
  <si>
    <t>①…施設の老朽化の度合いを示したもの。
→毎年わずかずつ上昇しているが、類似団体と比べると数値は低く、長寿命化計画の実施効果が表れているといえる。</t>
    <rPh sb="2" eb="4">
      <t>シセツ</t>
    </rPh>
    <rPh sb="5" eb="8">
      <t>ロウキュウカ</t>
    </rPh>
    <rPh sb="9" eb="11">
      <t>ドア</t>
    </rPh>
    <rPh sb="13" eb="14">
      <t>シメ</t>
    </rPh>
    <rPh sb="21" eb="23">
      <t>マイトシ</t>
    </rPh>
    <rPh sb="28" eb="30">
      <t>ジョウショウ</t>
    </rPh>
    <rPh sb="36" eb="38">
      <t>ルイジ</t>
    </rPh>
    <rPh sb="38" eb="40">
      <t>ダンタイ</t>
    </rPh>
    <rPh sb="41" eb="42">
      <t>クラ</t>
    </rPh>
    <rPh sb="45" eb="47">
      <t>スウチ</t>
    </rPh>
    <rPh sb="48" eb="49">
      <t>ヒク</t>
    </rPh>
    <rPh sb="51" eb="52">
      <t>チョウ</t>
    </rPh>
    <rPh sb="52" eb="55">
      <t>ジュミョウカ</t>
    </rPh>
    <rPh sb="55" eb="57">
      <t>ケイカク</t>
    </rPh>
    <rPh sb="58" eb="60">
      <t>ジッシ</t>
    </rPh>
    <rPh sb="60" eb="62">
      <t>コウカ</t>
    </rPh>
    <rPh sb="63" eb="64">
      <t>アラワ</t>
    </rPh>
    <phoneticPr fontId="4"/>
  </si>
  <si>
    <t>①…100％未満は赤字、100％以上は黒字であることを示している。
→黒字を維持しており、経営状況は健全な水準にある。
②…営業収益に対する過年度からの累積欠損金の状況を示しており、0％であることが求められる。
→0％であり、経営は健全である。
③…短期的な債務（1年以内に支払うべき債務）に対して支払うことができる現金等がある状況を示す100％以上であることが必要。
→100％未満であり、類似団体や全国平均と比較しても支払能力が不足していることを示している。
④…料金収入に対する企業債残高の割合を示しており、企業債残高の規模を表している。
→類似団体の平均値と比べると料金収入に対する企業債残高の割合が高いことがわかる。
⑤…使用料で回収すべき経費をすべて使用料で賄えている状況を示す100％以上であることが必要。
→数値が100％であり、使用料で経費を賄えている状況である。
⑥…有収水量1㎥あたりの汚水処理（資本費・維持管理費含む）に係るコストを表したものである。
→H29汚水処理単価167.54円（使用料収入／有収水量）とH29汚水処理原価167.54円（汚水処理費／有収水量）が同額であり、汚水処理費用が下水道使用料で賄われていることになり、経費回収率も100％であることから、適切な数値であるといえる。
⑧処理区域内人口のうち実際に水洗便所を設置して汚水処理している人口の割合を示しており、100％であることが望ましい。
→今年度算出方法を見直した結果、水洗化率は大幅に上昇したが、類似団体と比べると数値がやや低い。今後も下水道に対する住民の理解と協力を求めながら、水洗便所等改造資金貸付制度を継続するとともに、水洗便所への切替の促進などの取組を強化していく必要がある。</t>
    <rPh sb="6" eb="8">
      <t>ミマン</t>
    </rPh>
    <rPh sb="9" eb="11">
      <t>アカジ</t>
    </rPh>
    <rPh sb="16" eb="18">
      <t>イジョウ</t>
    </rPh>
    <rPh sb="19" eb="21">
      <t>クロジ</t>
    </rPh>
    <rPh sb="27" eb="28">
      <t>シメ</t>
    </rPh>
    <rPh sb="38" eb="40">
      <t>イジ</t>
    </rPh>
    <rPh sb="45" eb="47">
      <t>ケイエイ</t>
    </rPh>
    <rPh sb="47" eb="49">
      <t>ジョウキョウ</t>
    </rPh>
    <rPh sb="50" eb="52">
      <t>ケンゼン</t>
    </rPh>
    <rPh sb="53" eb="55">
      <t>スイジュン</t>
    </rPh>
    <rPh sb="62" eb="64">
      <t>エイギョウ</t>
    </rPh>
    <rPh sb="64" eb="66">
      <t>シュウエキ</t>
    </rPh>
    <rPh sb="67" eb="68">
      <t>タイ</t>
    </rPh>
    <rPh sb="70" eb="73">
      <t>カネンド</t>
    </rPh>
    <rPh sb="76" eb="78">
      <t>ルイセキ</t>
    </rPh>
    <rPh sb="78" eb="81">
      <t>ケッソンキン</t>
    </rPh>
    <rPh sb="82" eb="84">
      <t>ジョウキョウ</t>
    </rPh>
    <rPh sb="85" eb="86">
      <t>シメ</t>
    </rPh>
    <rPh sb="99" eb="100">
      <t>モト</t>
    </rPh>
    <rPh sb="113" eb="115">
      <t>ケイエイ</t>
    </rPh>
    <rPh sb="116" eb="118">
      <t>ケンゼン</t>
    </rPh>
    <rPh sb="125" eb="128">
      <t>タンキテキ</t>
    </rPh>
    <rPh sb="129" eb="131">
      <t>サイム</t>
    </rPh>
    <rPh sb="133" eb="134">
      <t>ネン</t>
    </rPh>
    <rPh sb="134" eb="136">
      <t>イナイ</t>
    </rPh>
    <rPh sb="137" eb="139">
      <t>シハラ</t>
    </rPh>
    <rPh sb="142" eb="144">
      <t>サイム</t>
    </rPh>
    <rPh sb="146" eb="147">
      <t>タイ</t>
    </rPh>
    <rPh sb="149" eb="151">
      <t>シハラ</t>
    </rPh>
    <rPh sb="158" eb="160">
      <t>ゲンキン</t>
    </rPh>
    <rPh sb="160" eb="161">
      <t>トウ</t>
    </rPh>
    <rPh sb="164" eb="166">
      <t>ジョウキョウ</t>
    </rPh>
    <rPh sb="167" eb="168">
      <t>シメ</t>
    </rPh>
    <rPh sb="173" eb="175">
      <t>イジョウ</t>
    </rPh>
    <rPh sb="181" eb="183">
      <t>ヒツヨウ</t>
    </rPh>
    <rPh sb="190" eb="192">
      <t>ミマン</t>
    </rPh>
    <rPh sb="196" eb="198">
      <t>ルイジ</t>
    </rPh>
    <rPh sb="198" eb="200">
      <t>ダンタイ</t>
    </rPh>
    <rPh sb="201" eb="203">
      <t>ゼンコク</t>
    </rPh>
    <rPh sb="203" eb="205">
      <t>ヘイキン</t>
    </rPh>
    <rPh sb="206" eb="208">
      <t>ヒカク</t>
    </rPh>
    <rPh sb="211" eb="213">
      <t>シハラ</t>
    </rPh>
    <rPh sb="213" eb="215">
      <t>ノウリョク</t>
    </rPh>
    <rPh sb="216" eb="218">
      <t>フソク</t>
    </rPh>
    <rPh sb="225" eb="226">
      <t>シメ</t>
    </rPh>
    <rPh sb="234" eb="236">
      <t>リョウキン</t>
    </rPh>
    <rPh sb="236" eb="238">
      <t>シュウニュウ</t>
    </rPh>
    <rPh sb="239" eb="240">
      <t>タイ</t>
    </rPh>
    <rPh sb="242" eb="244">
      <t>キギョウ</t>
    </rPh>
    <rPh sb="244" eb="245">
      <t>サイ</t>
    </rPh>
    <rPh sb="245" eb="247">
      <t>ザンダカ</t>
    </rPh>
    <rPh sb="248" eb="250">
      <t>ワリアイ</t>
    </rPh>
    <rPh sb="251" eb="252">
      <t>シメ</t>
    </rPh>
    <rPh sb="257" eb="259">
      <t>キギョウ</t>
    </rPh>
    <rPh sb="259" eb="260">
      <t>サイ</t>
    </rPh>
    <rPh sb="260" eb="262">
      <t>ザンダカ</t>
    </rPh>
    <rPh sb="263" eb="265">
      <t>キボ</t>
    </rPh>
    <rPh sb="266" eb="267">
      <t>アラワ</t>
    </rPh>
    <rPh sb="274" eb="276">
      <t>ルイジ</t>
    </rPh>
    <rPh sb="276" eb="278">
      <t>ダンタイ</t>
    </rPh>
    <rPh sb="279" eb="281">
      <t>ヘイキン</t>
    </rPh>
    <rPh sb="281" eb="282">
      <t>チ</t>
    </rPh>
    <rPh sb="283" eb="284">
      <t>クラ</t>
    </rPh>
    <rPh sb="287" eb="289">
      <t>リョウキン</t>
    </rPh>
    <rPh sb="289" eb="291">
      <t>シュウニュウ</t>
    </rPh>
    <rPh sb="292" eb="293">
      <t>タイ</t>
    </rPh>
    <rPh sb="295" eb="297">
      <t>キギョウ</t>
    </rPh>
    <rPh sb="297" eb="298">
      <t>サイ</t>
    </rPh>
    <rPh sb="298" eb="300">
      <t>ザンダカ</t>
    </rPh>
    <rPh sb="301" eb="303">
      <t>ワリアイ</t>
    </rPh>
    <rPh sb="304" eb="305">
      <t>タカ</t>
    </rPh>
    <rPh sb="316" eb="319">
      <t>シヨウリョウ</t>
    </rPh>
    <rPh sb="320" eb="322">
      <t>カイシュウ</t>
    </rPh>
    <rPh sb="325" eb="327">
      <t>ケイヒ</t>
    </rPh>
    <rPh sb="331" eb="334">
      <t>シヨウリョウ</t>
    </rPh>
    <rPh sb="335" eb="336">
      <t>マカナ</t>
    </rPh>
    <rPh sb="340" eb="342">
      <t>ジョウキョウ</t>
    </rPh>
    <rPh sb="343" eb="344">
      <t>シメ</t>
    </rPh>
    <rPh sb="349" eb="351">
      <t>イジョウ</t>
    </rPh>
    <rPh sb="357" eb="359">
      <t>ヒツヨウ</t>
    </rPh>
    <rPh sb="362" eb="364">
      <t>スウチ</t>
    </rPh>
    <rPh sb="373" eb="376">
      <t>シヨウリョウ</t>
    </rPh>
    <rPh sb="377" eb="379">
      <t>ケイヒ</t>
    </rPh>
    <rPh sb="380" eb="381">
      <t>マカナ</t>
    </rPh>
    <rPh sb="385" eb="387">
      <t>ジョウキョウ</t>
    </rPh>
    <rPh sb="394" eb="396">
      <t>ユウシュウ</t>
    </rPh>
    <rPh sb="396" eb="398">
      <t>スイリョウ</t>
    </rPh>
    <rPh sb="404" eb="406">
      <t>オスイ</t>
    </rPh>
    <rPh sb="406" eb="408">
      <t>ショリ</t>
    </rPh>
    <rPh sb="409" eb="411">
      <t>シホン</t>
    </rPh>
    <rPh sb="411" eb="412">
      <t>ヒ</t>
    </rPh>
    <rPh sb="413" eb="415">
      <t>イジ</t>
    </rPh>
    <rPh sb="418" eb="419">
      <t>フク</t>
    </rPh>
    <rPh sb="422" eb="423">
      <t>カカ</t>
    </rPh>
    <rPh sb="428" eb="429">
      <t>アラワ</t>
    </rPh>
    <rPh sb="454" eb="455">
      <t>エン</t>
    </rPh>
    <rPh sb="456" eb="459">
      <t>シヨウリョウ</t>
    </rPh>
    <rPh sb="459" eb="461">
      <t>シュウニュウ</t>
    </rPh>
    <rPh sb="462" eb="464">
      <t>ユウシュウ</t>
    </rPh>
    <rPh sb="464" eb="466">
      <t>スイリョウ</t>
    </rPh>
    <rPh sb="483" eb="484">
      <t>エン</t>
    </rPh>
    <rPh sb="485" eb="487">
      <t>オスイ</t>
    </rPh>
    <rPh sb="487" eb="489">
      <t>ショリ</t>
    </rPh>
    <rPh sb="489" eb="490">
      <t>ヒ</t>
    </rPh>
    <rPh sb="491" eb="493">
      <t>ユウシュウ</t>
    </rPh>
    <rPh sb="493" eb="495">
      <t>スイリョウ</t>
    </rPh>
    <rPh sb="497" eb="499">
      <t>ドウガク</t>
    </rPh>
    <rPh sb="562" eb="564">
      <t>ショリ</t>
    </rPh>
    <rPh sb="564" eb="567">
      <t>クイキナイ</t>
    </rPh>
    <rPh sb="567" eb="569">
      <t>ジンコウ</t>
    </rPh>
    <rPh sb="572" eb="574">
      <t>ジッサイ</t>
    </rPh>
    <rPh sb="575" eb="577">
      <t>スイセン</t>
    </rPh>
    <rPh sb="577" eb="579">
      <t>ベンジョ</t>
    </rPh>
    <rPh sb="580" eb="582">
      <t>セッチ</t>
    </rPh>
    <rPh sb="584" eb="586">
      <t>オスイ</t>
    </rPh>
    <rPh sb="586" eb="588">
      <t>ショリ</t>
    </rPh>
    <rPh sb="592" eb="594">
      <t>ジンコウ</t>
    </rPh>
    <rPh sb="595" eb="597">
      <t>ワリアイ</t>
    </rPh>
    <rPh sb="598" eb="599">
      <t>シメ</t>
    </rPh>
    <rPh sb="614" eb="615">
      <t>ノゾ</t>
    </rPh>
    <rPh sb="633" eb="635">
      <t>ケッカ</t>
    </rPh>
    <rPh sb="636" eb="639">
      <t>スイセンカ</t>
    </rPh>
    <rPh sb="639" eb="640">
      <t>リツ</t>
    </rPh>
    <rPh sb="644" eb="646">
      <t>ジョウショウ</t>
    </rPh>
    <rPh sb="650" eb="652">
      <t>ルイジ</t>
    </rPh>
    <rPh sb="652" eb="654">
      <t>ダンタイ</t>
    </rPh>
    <rPh sb="655" eb="656">
      <t>クラ</t>
    </rPh>
    <rPh sb="659" eb="661">
      <t>スウチ</t>
    </rPh>
    <rPh sb="664" eb="665">
      <t>ヒク</t>
    </rPh>
    <rPh sb="667" eb="669">
      <t>コンゴ</t>
    </rPh>
    <rPh sb="692" eb="694">
      <t>スイセン</t>
    </rPh>
    <rPh sb="694" eb="696">
      <t>ベンジョ</t>
    </rPh>
    <rPh sb="696" eb="697">
      <t>トウ</t>
    </rPh>
    <rPh sb="697" eb="699">
      <t>カイゾウ</t>
    </rPh>
    <rPh sb="699" eb="701">
      <t>シキン</t>
    </rPh>
    <rPh sb="701" eb="703">
      <t>カシツケ</t>
    </rPh>
    <rPh sb="703" eb="705">
      <t>セイド</t>
    </rPh>
    <rPh sb="706" eb="708">
      <t>ケイゾク</t>
    </rPh>
    <rPh sb="715" eb="717">
      <t>スイセン</t>
    </rPh>
    <rPh sb="717" eb="719">
      <t>ベンジョ</t>
    </rPh>
    <rPh sb="721" eb="723">
      <t>キリカエ</t>
    </rPh>
    <rPh sb="724" eb="726">
      <t>ソクシン</t>
    </rPh>
    <rPh sb="729" eb="730">
      <t>ト</t>
    </rPh>
    <rPh sb="730" eb="731">
      <t>ク</t>
    </rPh>
    <rPh sb="732" eb="734">
      <t>キョウカ</t>
    </rPh>
    <rPh sb="738" eb="7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</si>
</sst>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5B-44DD-A89B-2B622DDBE95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C15B-44DD-A89B-2B622DDBE95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9C-4876-BC28-55A269B1F0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209C-4876-BC28-55A269B1F0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66.67</c:v>
                </c:pt>
                <c:pt idx="1">
                  <c:v>67.430000000000007</c:v>
                </c:pt>
                <c:pt idx="2">
                  <c:v>71.83</c:v>
                </c:pt>
                <c:pt idx="3">
                  <c:v>71.92</c:v>
                </c:pt>
                <c:pt idx="4">
                  <c:v>83.04</c:v>
                </c:pt>
              </c:numCache>
            </c:numRef>
          </c:val>
          <c:extLst>
            <c:ext xmlns:c16="http://schemas.microsoft.com/office/drawing/2014/chart" uri="{C3380CC4-5D6E-409C-BE32-E72D297353CC}">
              <c16:uniqueId val="{00000000-1B7B-4BDB-AB4B-AA2E384153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1B7B-4BDB-AB4B-AA2E384153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107.56</c:v>
                </c:pt>
                <c:pt idx="1">
                  <c:v>109.15</c:v>
                </c:pt>
                <c:pt idx="2">
                  <c:v>106.63</c:v>
                </c:pt>
                <c:pt idx="3">
                  <c:v>114.48</c:v>
                </c:pt>
                <c:pt idx="4">
                  <c:v>102.98</c:v>
                </c:pt>
              </c:numCache>
            </c:numRef>
          </c:val>
          <c:extLst>
            <c:ext xmlns:c16="http://schemas.microsoft.com/office/drawing/2014/chart" uri="{C3380CC4-5D6E-409C-BE32-E72D297353CC}">
              <c16:uniqueId val="{00000000-614F-409B-B10D-AB9903858A5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c:ext xmlns:c16="http://schemas.microsoft.com/office/drawing/2014/chart" uri="{C3380CC4-5D6E-409C-BE32-E72D297353CC}">
              <c16:uniqueId val="{00000001-614F-409B-B10D-AB9903858A5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3.29</c:v>
                </c:pt>
                <c:pt idx="1">
                  <c:v>9.5399999999999991</c:v>
                </c:pt>
                <c:pt idx="2">
                  <c:v>12.16</c:v>
                </c:pt>
                <c:pt idx="3">
                  <c:v>14.78</c:v>
                </c:pt>
                <c:pt idx="4">
                  <c:v>17.32</c:v>
                </c:pt>
              </c:numCache>
            </c:numRef>
          </c:val>
          <c:extLst>
            <c:ext xmlns:c16="http://schemas.microsoft.com/office/drawing/2014/chart" uri="{C3380CC4-5D6E-409C-BE32-E72D297353CC}">
              <c16:uniqueId val="{00000000-0909-4FA4-A025-0144A7AFCB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c:ext xmlns:c16="http://schemas.microsoft.com/office/drawing/2014/chart" uri="{C3380CC4-5D6E-409C-BE32-E72D297353CC}">
              <c16:uniqueId val="{00000001-0909-4FA4-A025-0144A7AFCB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8C-4486-BC41-5950E84BEAD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428C-4486-BC41-5950E84BEAD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AC-4ED2-93E0-D1A2CE22B2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c:ext xmlns:c16="http://schemas.microsoft.com/office/drawing/2014/chart" uri="{C3380CC4-5D6E-409C-BE32-E72D297353CC}">
              <c16:uniqueId val="{00000001-F2AC-4ED2-93E0-D1A2CE22B2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378.07</c:v>
                </c:pt>
                <c:pt idx="1">
                  <c:v>30.86</c:v>
                </c:pt>
                <c:pt idx="2">
                  <c:v>29.78</c:v>
                </c:pt>
                <c:pt idx="3">
                  <c:v>34.76</c:v>
                </c:pt>
                <c:pt idx="4">
                  <c:v>24.13</c:v>
                </c:pt>
              </c:numCache>
            </c:numRef>
          </c:val>
          <c:extLst>
            <c:ext xmlns:c16="http://schemas.microsoft.com/office/drawing/2014/chart" uri="{C3380CC4-5D6E-409C-BE32-E72D297353CC}">
              <c16:uniqueId val="{00000000-0D6D-4D82-AF91-D519A67DD38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c:ext xmlns:c16="http://schemas.microsoft.com/office/drawing/2014/chart" uri="{C3380CC4-5D6E-409C-BE32-E72D297353CC}">
              <c16:uniqueId val="{00000001-0D6D-4D82-AF91-D519A67DD38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2268.06</c:v>
                </c:pt>
                <c:pt idx="1">
                  <c:v>2279.8200000000002</c:v>
                </c:pt>
                <c:pt idx="2">
                  <c:v>2339.69</c:v>
                </c:pt>
                <c:pt idx="3">
                  <c:v>2448.8000000000002</c:v>
                </c:pt>
                <c:pt idx="4">
                  <c:v>2370.0700000000002</c:v>
                </c:pt>
              </c:numCache>
            </c:numRef>
          </c:val>
          <c:extLst>
            <c:ext xmlns:c16="http://schemas.microsoft.com/office/drawing/2014/chart" uri="{C3380CC4-5D6E-409C-BE32-E72D297353CC}">
              <c16:uniqueId val="{00000000-8E7F-4932-93EB-ABB85F1B6A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8E7F-4932-93EB-ABB85F1B6A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105.73</c:v>
                </c:pt>
                <c:pt idx="1">
                  <c:v>117.81</c:v>
                </c:pt>
                <c:pt idx="2">
                  <c:v>108.54</c:v>
                </c:pt>
                <c:pt idx="3">
                  <c:v>135.68</c:v>
                </c:pt>
                <c:pt idx="4">
                  <c:v>100</c:v>
                </c:pt>
              </c:numCache>
            </c:numRef>
          </c:val>
          <c:extLst>
            <c:ext xmlns:c16="http://schemas.microsoft.com/office/drawing/2014/chart" uri="{C3380CC4-5D6E-409C-BE32-E72D297353CC}">
              <c16:uniqueId val="{00000000-D576-42C0-84E6-A3B10E5ED6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D576-42C0-84E6-A3B10E5ED6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158.65</c:v>
                </c:pt>
                <c:pt idx="1">
                  <c:v>142.58000000000001</c:v>
                </c:pt>
                <c:pt idx="2">
                  <c:v>155.03</c:v>
                </c:pt>
                <c:pt idx="3">
                  <c:v>123.58</c:v>
                </c:pt>
                <c:pt idx="4">
                  <c:v>167.54</c:v>
                </c:pt>
              </c:numCache>
            </c:numRef>
          </c:val>
          <c:extLst>
            <c:ext xmlns:c16="http://schemas.microsoft.com/office/drawing/2014/chart" uri="{C3380CC4-5D6E-409C-BE32-E72D297353CC}">
              <c16:uniqueId val="{00000000-0877-4FBD-B92C-1D1443EC30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0877-4FBD-B92C-1D1443EC30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120" zoomScaleNormal="12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北海道　稚内市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3"/>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tr">
        <f>データ!$M$6</f>
        <v>非設置</v>
      </c>
      <c r="AE8" s="85"/>
      <c r="AF8" s="85"/>
      <c r="AG8" s="85"/>
      <c r="AH8" s="85"/>
      <c r="AI8" s="85"/>
      <c r="AJ8" s="85"/>
      <c r="AK8" s="3"/>
      <c r="AL8" s="79">
        <f>データ!S6</f>
        <v>34834</v>
      </c>
      <c r="AM8" s="79"/>
      <c r="AN8" s="79"/>
      <c r="AO8" s="79"/>
      <c r="AP8" s="79"/>
      <c r="AQ8" s="79"/>
      <c r="AR8" s="79"/>
      <c r="AS8" s="79"/>
      <c r="AT8" s="78">
        <f>データ!T6</f>
        <v>761.47</v>
      </c>
      <c r="AU8" s="78"/>
      <c r="AV8" s="78"/>
      <c r="AW8" s="78"/>
      <c r="AX8" s="78"/>
      <c r="AY8" s="78"/>
      <c r="AZ8" s="78"/>
      <c r="BA8" s="78"/>
      <c r="BB8" s="78">
        <f>データ!U6</f>
        <v>45.75</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3"/>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3"/>
      <c r="BK9" s="3"/>
      <c r="BL9" s="76" t="s">
        <v>20</v>
      </c>
      <c r="BM9" s="77"/>
      <c r="BN9" s="10" t="s">
        <v>21</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f>データ!O6</f>
        <v>51.55</v>
      </c>
      <c r="J10" s="78"/>
      <c r="K10" s="78"/>
      <c r="L10" s="78"/>
      <c r="M10" s="78"/>
      <c r="N10" s="78"/>
      <c r="O10" s="78"/>
      <c r="P10" s="78">
        <f>データ!P6</f>
        <v>2.1800000000000002</v>
      </c>
      <c r="Q10" s="78"/>
      <c r="R10" s="78"/>
      <c r="S10" s="78"/>
      <c r="T10" s="78"/>
      <c r="U10" s="78"/>
      <c r="V10" s="78"/>
      <c r="W10" s="78">
        <f>データ!Q6</f>
        <v>61.73</v>
      </c>
      <c r="X10" s="78"/>
      <c r="Y10" s="78"/>
      <c r="Z10" s="78"/>
      <c r="AA10" s="78"/>
      <c r="AB10" s="78"/>
      <c r="AC10" s="78"/>
      <c r="AD10" s="79">
        <f>データ!R6</f>
        <v>3240</v>
      </c>
      <c r="AE10" s="79"/>
      <c r="AF10" s="79"/>
      <c r="AG10" s="79"/>
      <c r="AH10" s="79"/>
      <c r="AI10" s="79"/>
      <c r="AJ10" s="79"/>
      <c r="AK10" s="2"/>
      <c r="AL10" s="79">
        <f>データ!V6</f>
        <v>749</v>
      </c>
      <c r="AM10" s="79"/>
      <c r="AN10" s="79"/>
      <c r="AO10" s="79"/>
      <c r="AP10" s="79"/>
      <c r="AQ10" s="79"/>
      <c r="AR10" s="79"/>
      <c r="AS10" s="79"/>
      <c r="AT10" s="78">
        <f>データ!W6</f>
        <v>1</v>
      </c>
      <c r="AU10" s="78"/>
      <c r="AV10" s="78"/>
      <c r="AW10" s="78"/>
      <c r="AX10" s="78"/>
      <c r="AY10" s="78"/>
      <c r="AZ10" s="78"/>
      <c r="BA10" s="78"/>
      <c r="BB10" s="78">
        <f>データ!X6</f>
        <v>749</v>
      </c>
      <c r="BC10" s="78"/>
      <c r="BD10" s="78"/>
      <c r="BE10" s="78"/>
      <c r="BF10" s="78"/>
      <c r="BG10" s="78"/>
      <c r="BH10" s="78"/>
      <c r="BI10" s="78"/>
      <c r="BJ10" s="2"/>
      <c r="BK10" s="2"/>
      <c r="BL10" s="80" t="s">
        <v>22</v>
      </c>
      <c r="BM10" s="8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121</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rCsN0Q7vi5FdI7xAhUdRprLgBAiHVJQTOZbFAjdWBU/NU8mQTIDE40qoYavPrQyMClheEwwF4XW/asmNRdZqbw==" saltValue="7quW9fnUBfeae4KGxZJN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12149</v>
      </c>
      <c r="D6" s="33">
        <f t="shared" si="3"/>
        <v>46</v>
      </c>
      <c r="E6" s="33">
        <f t="shared" si="3"/>
        <v>17</v>
      </c>
      <c r="F6" s="33">
        <f t="shared" si="3"/>
        <v>4</v>
      </c>
      <c r="G6" s="33">
        <f t="shared" si="3"/>
        <v>0</v>
      </c>
      <c r="H6" s="33" t="str">
        <f t="shared" si="3"/>
        <v>北海道　稚内市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51.55</v>
      </c>
      <c r="P6" s="34">
        <f t="shared" si="3"/>
        <v>2.1800000000000002</v>
      </c>
      <c r="Q6" s="34">
        <f t="shared" si="3"/>
        <v>61.73</v>
      </c>
      <c r="R6" s="34">
        <f t="shared" si="3"/>
        <v>3240</v>
      </c>
      <c r="S6" s="34">
        <f t="shared" si="3"/>
        <v>34834</v>
      </c>
      <c r="T6" s="34">
        <f t="shared" si="3"/>
        <v>761.47</v>
      </c>
      <c r="U6" s="34">
        <f t="shared" si="3"/>
        <v>45.75</v>
      </c>
      <c r="V6" s="34">
        <f t="shared" si="3"/>
        <v>749</v>
      </c>
      <c r="W6" s="34">
        <f t="shared" si="3"/>
        <v>1</v>
      </c>
      <c r="X6" s="34">
        <f t="shared" si="3"/>
        <v>749</v>
      </c>
      <c r="Y6" s="35">
        <f>IF(Y7="",NA(),Y7)</f>
        <v>107.56</v>
      </c>
      <c r="Z6" s="35">
        <f t="shared" ref="Z6:AH6" si="4">IF(Z7="",NA(),Z7)</f>
        <v>109.15</v>
      </c>
      <c r="AA6" s="35">
        <f t="shared" si="4"/>
        <v>106.63</v>
      </c>
      <c r="AB6" s="35">
        <f t="shared" si="4"/>
        <v>114.48</v>
      </c>
      <c r="AC6" s="35">
        <f t="shared" si="4"/>
        <v>102.98</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378.07</v>
      </c>
      <c r="AV6" s="35">
        <f t="shared" ref="AV6:BD6" si="6">IF(AV7="",NA(),AV7)</f>
        <v>30.86</v>
      </c>
      <c r="AW6" s="35">
        <f t="shared" si="6"/>
        <v>29.78</v>
      </c>
      <c r="AX6" s="35">
        <f t="shared" si="6"/>
        <v>34.76</v>
      </c>
      <c r="AY6" s="35">
        <f t="shared" si="6"/>
        <v>24.13</v>
      </c>
      <c r="AZ6" s="35">
        <f t="shared" si="6"/>
        <v>290.19</v>
      </c>
      <c r="BA6" s="35">
        <f t="shared" si="6"/>
        <v>63.22</v>
      </c>
      <c r="BB6" s="35">
        <f t="shared" si="6"/>
        <v>49.07</v>
      </c>
      <c r="BC6" s="35">
        <f t="shared" si="6"/>
        <v>46.78</v>
      </c>
      <c r="BD6" s="35">
        <f t="shared" si="6"/>
        <v>47.44</v>
      </c>
      <c r="BE6" s="34" t="str">
        <f>IF(BE7="","",IF(BE7="-","【-】","【"&amp;SUBSTITUTE(TEXT(BE7,"#,##0.00"),"-","△")&amp;"】"))</f>
        <v>【54.73】</v>
      </c>
      <c r="BF6" s="35">
        <f>IF(BF7="",NA(),BF7)</f>
        <v>2268.06</v>
      </c>
      <c r="BG6" s="35">
        <f t="shared" ref="BG6:BO6" si="7">IF(BG7="",NA(),BG7)</f>
        <v>2279.8200000000002</v>
      </c>
      <c r="BH6" s="35">
        <f t="shared" si="7"/>
        <v>2339.69</v>
      </c>
      <c r="BI6" s="35">
        <f t="shared" si="7"/>
        <v>2448.8000000000002</v>
      </c>
      <c r="BJ6" s="35">
        <f t="shared" si="7"/>
        <v>2370.0700000000002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105.73</v>
      </c>
      <c r="BR6" s="35">
        <f t="shared" ref="BR6:BZ6" si="8">IF(BR7="",NA(),BR7)</f>
        <v>117.81</v>
      </c>
      <c r="BS6" s="35">
        <f t="shared" si="8"/>
        <v>108.54</v>
      </c>
      <c r="BT6" s="35">
        <f t="shared" si="8"/>
        <v>135.68</v>
      </c>
      <c r="BU6" s="35">
        <f t="shared" si="8"/>
        <v>100</v>
      </c>
      <c r="BV6" s="35">
        <f t="shared" si="8"/>
        <v>64.63</v>
      </c>
      <c r="BW6" s="35">
        <f t="shared" si="8"/>
        <v>66.56</v>
      </c>
      <c r="BX6" s="35">
        <f t="shared" si="8"/>
        <v>66.22</v>
      </c>
      <c r="BY6" s="35">
        <f t="shared" si="8"/>
        <v>69.87</v>
      </c>
      <c r="BZ6" s="35">
        <f t="shared" si="8"/>
        <v>74.3</v>
      </c>
      <c r="CA6" s="34" t="str">
        <f>IF(CA7="","",IF(CA7="-","【-】","【"&amp;SUBSTITUTE(TEXT(CA7,"#,##0.00"),"-","△")&amp;"】"))</f>
        <v>【75.58】</v>
      </c>
      <c r="CB6" s="35">
        <f>IF(CB7="",NA(),CB7)</f>
        <v>158.65</v>
      </c>
      <c r="CC6" s="35">
        <f t="shared" ref="CC6:CK6" si="9">IF(CC7="",NA(),CC7)</f>
        <v>142.58000000000001</v>
      </c>
      <c r="CD6" s="35">
        <f t="shared" si="9"/>
        <v>155.03</v>
      </c>
      <c r="CE6" s="35">
        <f t="shared" si="9"/>
        <v>123.58</v>
      </c>
      <c r="CF6" s="35">
        <f t="shared" si="9"/>
        <v>167.54</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66.67</v>
      </c>
      <c r="CY6" s="35">
        <f t="shared" ref="CY6:DG6" si="11">IF(CY7="",NA(),CY7)</f>
        <v>67.430000000000007</v>
      </c>
      <c r="CZ6" s="35">
        <f t="shared" si="11"/>
        <v>71.83</v>
      </c>
      <c r="DA6" s="35">
        <f t="shared" si="11"/>
        <v>71.92</v>
      </c>
      <c r="DB6" s="35">
        <f t="shared" si="11"/>
        <v>83.04</v>
      </c>
      <c r="DC6" s="35">
        <f t="shared" si="11"/>
        <v>82.2</v>
      </c>
      <c r="DD6" s="35">
        <f t="shared" si="11"/>
        <v>82.35</v>
      </c>
      <c r="DE6" s="35">
        <f t="shared" si="11"/>
        <v>82.9</v>
      </c>
      <c r="DF6" s="35">
        <f t="shared" si="11"/>
        <v>83.5</v>
      </c>
      <c r="DG6" s="35">
        <f t="shared" si="11"/>
        <v>83.06</v>
      </c>
      <c r="DH6" s="34" t="str">
        <f>IF(DH7="","",IF(DH7="-","【-】","【"&amp;SUBSTITUTE(TEXT(DH7,"#,##0.00"),"-","△")&amp;"】"))</f>
        <v>【82.67】</v>
      </c>
      <c r="DI6" s="35">
        <f>IF(DI7="",NA(),DI7)</f>
        <v>3.29</v>
      </c>
      <c r="DJ6" s="35">
        <f t="shared" ref="DJ6:DR6" si="12">IF(DJ7="",NA(),DJ7)</f>
        <v>9.5399999999999991</v>
      </c>
      <c r="DK6" s="35">
        <f t="shared" si="12"/>
        <v>12.16</v>
      </c>
      <c r="DL6" s="35">
        <f t="shared" si="12"/>
        <v>14.78</v>
      </c>
      <c r="DM6" s="35">
        <f t="shared" si="12"/>
        <v>17.32</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12149</v>
      </c>
      <c r="D7" s="37">
        <v>46</v>
      </c>
      <c r="E7" s="37">
        <v>17</v>
      </c>
      <c r="F7" s="37">
        <v>4</v>
      </c>
      <c r="G7" s="37">
        <v>0</v>
      </c>
      <c r="H7" s="37" t="s">
        <v>108</v>
      </c>
      <c r="I7" s="37" t="s">
        <v>109</v>
      </c>
      <c r="J7" s="37" t="s">
        <v>110</v>
      </c>
      <c r="K7" s="37" t="s">
        <v>111</v>
      </c>
      <c r="L7" s="37" t="s">
        <v>112</v>
      </c>
      <c r="M7" s="37" t="s">
        <v>113</v>
      </c>
      <c r="N7" s="38" t="s">
        <v>114</v>
      </c>
      <c r="O7" s="38">
        <v>51.55</v>
      </c>
      <c r="P7" s="38">
        <v>2.1800000000000002</v>
      </c>
      <c r="Q7" s="38">
        <v>61.73</v>
      </c>
      <c r="R7" s="38">
        <v>3240</v>
      </c>
      <c r="S7" s="38">
        <v>34834</v>
      </c>
      <c r="T7" s="38">
        <v>761.47</v>
      </c>
      <c r="U7" s="38">
        <v>45.75</v>
      </c>
      <c r="V7" s="38">
        <v>749</v>
      </c>
      <c r="W7" s="38">
        <v>1</v>
      </c>
      <c r="X7" s="38">
        <v>749</v>
      </c>
      <c r="Y7" s="38">
        <v>107.56</v>
      </c>
      <c r="Z7" s="38">
        <v>109.15</v>
      </c>
      <c r="AA7" s="38">
        <v>106.63</v>
      </c>
      <c r="AB7" s="38">
        <v>114.48</v>
      </c>
      <c r="AC7" s="38">
        <v>102.98</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378.07</v>
      </c>
      <c r="AV7" s="38">
        <v>30.86</v>
      </c>
      <c r="AW7" s="38">
        <v>29.78</v>
      </c>
      <c r="AX7" s="38">
        <v>34.76</v>
      </c>
      <c r="AY7" s="38">
        <v>24.13</v>
      </c>
      <c r="AZ7" s="38">
        <v>290.19</v>
      </c>
      <c r="BA7" s="38">
        <v>63.22</v>
      </c>
      <c r="BB7" s="38">
        <v>49.07</v>
      </c>
      <c r="BC7" s="38">
        <v>46.78</v>
      </c>
      <c r="BD7" s="38">
        <v>47.44</v>
      </c>
      <c r="BE7" s="38">
        <v>54.73</v>
      </c>
      <c r="BF7" s="38">
        <v>2268.06</v>
      </c>
      <c r="BG7" s="38">
        <v>2279.8200000000002</v>
      </c>
      <c r="BH7" s="38">
        <v>2339.69</v>
      </c>
      <c r="BI7" s="38">
        <v>2448.8000000000002</v>
      </c>
      <c r="BJ7" s="38">
        <v>2370.0700000000002</v>
      </c>
      <c r="BK7" s="38">
        <v>1569.13</v>
      </c>
      <c r="BL7" s="38">
        <v>1436</v>
      </c>
      <c r="BM7" s="38">
        <v>1434.89</v>
      </c>
      <c r="BN7" s="38">
        <v>1298.9100000000001</v>
      </c>
      <c r="BO7" s="38">
        <v>1243.71</v>
      </c>
      <c r="BP7" s="38">
        <v>1225.44</v>
      </c>
      <c r="BQ7" s="38">
        <v>105.73</v>
      </c>
      <c r="BR7" s="38">
        <v>117.81</v>
      </c>
      <c r="BS7" s="38">
        <v>108.54</v>
      </c>
      <c r="BT7" s="38">
        <v>135.68</v>
      </c>
      <c r="BU7" s="38">
        <v>100</v>
      </c>
      <c r="BV7" s="38">
        <v>64.63</v>
      </c>
      <c r="BW7" s="38">
        <v>66.56</v>
      </c>
      <c r="BX7" s="38">
        <v>66.22</v>
      </c>
      <c r="BY7" s="38">
        <v>69.87</v>
      </c>
      <c r="BZ7" s="38">
        <v>74.3</v>
      </c>
      <c r="CA7" s="38">
        <v>75.58</v>
      </c>
      <c r="CB7" s="38">
        <v>158.65</v>
      </c>
      <c r="CC7" s="38">
        <v>142.58000000000001</v>
      </c>
      <c r="CD7" s="38">
        <v>155.03</v>
      </c>
      <c r="CE7" s="38">
        <v>123.58</v>
      </c>
      <c r="CF7" s="38">
        <v>167.54</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66.67</v>
      </c>
      <c r="CY7" s="38">
        <v>67.430000000000007</v>
      </c>
      <c r="CZ7" s="38">
        <v>71.83</v>
      </c>
      <c r="DA7" s="38">
        <v>71.92</v>
      </c>
      <c r="DB7" s="38">
        <v>83.04</v>
      </c>
      <c r="DC7" s="38">
        <v>82.2</v>
      </c>
      <c r="DD7" s="38">
        <v>82.35</v>
      </c>
      <c r="DE7" s="38">
        <v>82.9</v>
      </c>
      <c r="DF7" s="38">
        <v>83.5</v>
      </c>
      <c r="DG7" s="38">
        <v>83.06</v>
      </c>
      <c r="DH7" s="38">
        <v>82.67</v>
      </c>
      <c r="DI7" s="38">
        <v>3.29</v>
      </c>
      <c r="DJ7" s="38">
        <v>9.5399999999999991</v>
      </c>
      <c r="DK7" s="38">
        <v>12.16</v>
      </c>
      <c r="DL7" s="38">
        <v>14.78</v>
      </c>
      <c r="DM7" s="38">
        <v>17.32</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2017911</cp:lastModifiedBy>
  <dcterms:created xsi:type="dcterms:W3CDTF">2018-12-03T08:52:08Z</dcterms:created>
  <dcterms:modified xsi:type="dcterms:W3CDTF">2019-03-12T00:53:53Z</dcterms:modified>
  <cp:category/>
</cp:coreProperties>
</file>