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20.1.7\hon024\★20161213_旧水道庶務課共有フォルダ\★庶務Ｇ共有フォルダ\00　H28共有\15 経営比較分析表\H30\振興局回答\"/>
    </mc:Choice>
  </mc:AlternateContent>
  <workbookProtection workbookAlgorithmName="SHA-512" workbookHashValue="kRTrAQmkB22rAcEMjQYEm4OSpst/525lhz6epoO8ga87SHp9yMAzDNE04F5ZIS7foE0e92lf3ERkVjd3gQu1kQ==" workbookSaltValue="1Yx8DzmqUqYHSfsfcQBUPg==" workbookSpinCount="100000" lockStructure="1"/>
  <bookViews>
    <workbookView xWindow="0" yWindow="0" windowWidth="15060" windowHeight="116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<sst xmlns="http://schemas.openxmlformats.org/spreadsheetml/2006/main" count="232" uniqueCount="120">
  <si>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</si>
  <si>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</si>
  <si>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</si>
  <si>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</si>
  <si>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</si>
  <si>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</si>
  <si>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</si>
  <si>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</si>
  <si>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</si>
  <si>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</si>
  <si>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</si>
  <si>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</si>
  <si>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</si>
  <si>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</si>
  <si>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</si>
  <si>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</si>
  <si>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</si>
  <si>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</si>
  <si>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</si>
  <si>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</si>
  <si>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</si>
  <si>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</si>
  <si>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</si>
  <si>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</si>
  <si>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</si>
  <si>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</si>
  <si>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</si>
  <si>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</si>
  <si>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</si>
  <si>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</si>
  <si>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</si>
  <si>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</si>
  <si>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</si>
  <si>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</si>
  <si>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</si>
  <si>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</si>
  <si>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</si>
  <si>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</si>
  <si>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</si>
  <si>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</si>
  <si>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平成25年度における各指標の類似団体平均値は、当時の事業数を基に算出していますが、管路経年化率及び管路更新率については、平成26年度の事業数を基に類似団体平均値を算出しています。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</si>
  <si>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</si>
  <si>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</si>
  <si>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</si>
  <si>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</si>
  <si>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</si>
  <si>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</si>
  <si>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</si>
  <si>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</si>
  <si>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</si>
  <si>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</si>
  <si>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</si>
  <si>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</si>
  <si>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</si>
  <si>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</si>
  <si>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</si>
  <si>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</si>
  <si>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</si>
  <si>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</si>
  <si>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</si>
  <si>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</si>
  <si>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</si>
  <si>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</si>
  <si>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</si>
  <si>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</si>
  <si>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</si>
  <si>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</si>
  <si>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</si>
  <si>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</si>
  <si>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</si>
  <si>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</si>
  <si>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</si>
  <si>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</si>
  <si>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</si>
  <si>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</si>
  <si>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</si>
  <si>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</si>
  <si>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</si>
  <si>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</si>
  <si>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</si>
  <si>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</si>
  <si>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</si>
  <si>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</si>
  <si>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</si>
  <si>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</si>
  <si>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</si>
  <si>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</si>
  <si>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</si>
  <si>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</si>
  <si>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</si>
  <si>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</si>
  <si>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</si>
  <si>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</si>
  <si>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</si>
  <si>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</si>
  <si>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</si>
  <si>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</si>
  <si>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</si>
  <si>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</si>
  <si>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</si>
  <si>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</si>
  <si>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</si>
  <si>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</si>
  <si>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</si>
  <si>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</si>
  <si>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北海道　稚内市</t>
  </si>
  <si>
    <t>法適用</t>
  </si>
  <si>
    <t>水道事業</t>
  </si>
  <si>
    <t>末端給水事業</t>
  </si>
  <si>
    <t>A5</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</si>
  <si>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</si>
  <si>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</si>
  <si>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</si>
  <si>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</si>
  <si>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</si>
  <si>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</si>
  <si>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</si>
  <si>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①…100％未満は赤字、100％以上は黒字であることを示している。
→100％を維持しており、経営状況は健全な水準にある。
②…営業収益に対する過年度からの累積欠損金の状況を示しており、0％であることが求められる。
→数値が0％であり、健全な経営状況にある。
③…短期的な債務（1年以内に支払うべき債務）に対して支払うことができる現金等がある状況を示す100％以上であることが必要。
→高い水準を維持しており、支払能力が高いことを示している。
④…料金収入に対する企業債残高の割合を示しており、企業債残高の規模を表している。
→類似団体の平均値と比べると給水収益に対する企業債残高の割合が低いことがわかるが、経年でみると少しずつ上昇している。
⑤…給水収益で回収すべき経費をすべて給水収益で賄えている状況を示す100％以上であることが必要。
→今年度は100％以上を維持することができ、給水に係る費用を給水収益で賄うことができた。
⑥…有収水量1㎥あたりについて、どれだけの費用がかかっているかを表したものである。
→H29供給単価237.95円（給水収益÷有収水量）がH29給水原価237.83円を若干上回っており、費用が給水収益で賄われているため、適切な状況にある。
⑦…数値が高いほど施設を無駄なく効率的に使用しているといえるが、数値が高すぎると施設に過大な負荷がかかっていることになる。
→H29最大稼働率は36.91％（日最大配水量÷日配水能力×100）、H29負荷率は84.14％（日平均配水量÷日最大配水量×100）である。類似団体と比較すると数値が低い状態である。最大稼働率が低く、施設利用率も低いため、施設規模の見直しを行う必要がある。
⑧…100％に近いほど施設の稼働状況が収益に反映されている。
→昨年度より上昇したものの、類似団体平均を下回っている。100％に近づけるために、今後も漏水対策など有収率増加の取組を継続する必要がある。　　　</t>
    <rPh sb="6" eb="8">
      <t>ミマン</t>
    </rPh>
    <rPh sb="9" eb="11">
      <t>アカジ</t>
    </rPh>
    <rPh sb="16" eb="18">
      <t>イジョウ</t>
    </rPh>
    <rPh sb="19" eb="21">
      <t>クロジ</t>
    </rPh>
    <rPh sb="27" eb="28">
      <t>シメ</t>
    </rPh>
    <rPh sb="40" eb="42">
      <t>イジ</t>
    </rPh>
    <rPh sb="47" eb="49">
      <t>ケイエイ</t>
    </rPh>
    <rPh sb="49" eb="51">
      <t>ジョウキョウ</t>
    </rPh>
    <rPh sb="52" eb="54">
      <t>ケンゼン</t>
    </rPh>
    <rPh sb="55" eb="57">
      <t>スイジュン</t>
    </rPh>
    <rPh sb="109" eb="111">
      <t>スウチ</t>
    </rPh>
    <rPh sb="118" eb="120">
      <t>ケンゼン</t>
    </rPh>
    <rPh sb="121" eb="123">
      <t>ケイエイ</t>
    </rPh>
    <rPh sb="123" eb="125">
      <t>ジョウキョウ</t>
    </rPh>
    <rPh sb="136" eb="138">
      <t>サイム</t>
    </rPh>
    <rPh sb="140" eb="141">
      <t>ネン</t>
    </rPh>
    <rPh sb="141" eb="143">
      <t>イナイ</t>
    </rPh>
    <rPh sb="144" eb="146">
      <t>シハラ</t>
    </rPh>
    <rPh sb="149" eb="151">
      <t>サイム</t>
    </rPh>
    <rPh sb="153" eb="154">
      <t>タイ</t>
    </rPh>
    <rPh sb="156" eb="158">
      <t>シハラ</t>
    </rPh>
    <rPh sb="165" eb="167">
      <t>ゲンキン</t>
    </rPh>
    <rPh sb="167" eb="168">
      <t>トウ</t>
    </rPh>
    <rPh sb="171" eb="173">
      <t>ジョウキョウ</t>
    </rPh>
    <rPh sb="174" eb="175">
      <t>シメ</t>
    </rPh>
    <rPh sb="180" eb="182">
      <t>イジョウ</t>
    </rPh>
    <rPh sb="188" eb="190">
      <t>ヒツヨウ</t>
    </rPh>
    <rPh sb="193" eb="194">
      <t>タカ</t>
    </rPh>
    <rPh sb="195" eb="197">
      <t>スイジュン</t>
    </rPh>
    <rPh sb="198" eb="200">
      <t>イジ</t>
    </rPh>
    <rPh sb="205" eb="207">
      <t>シハライ</t>
    </rPh>
    <rPh sb="207" eb="209">
      <t>ノウリョク</t>
    </rPh>
    <rPh sb="210" eb="211">
      <t>タカ</t>
    </rPh>
    <rPh sb="215" eb="216">
      <t>シメ</t>
    </rPh>
    <rPh sb="310" eb="311">
      <t>スコ</t>
    </rPh>
    <rPh sb="314" eb="316">
      <t>ジョウショウ</t>
    </rPh>
    <rPh sb="372" eb="375">
      <t>コンネンド</t>
    </rPh>
    <rPh sb="380" eb="382">
      <t>イジョウ</t>
    </rPh>
    <rPh sb="383" eb="385">
      <t>イジ</t>
    </rPh>
    <rPh sb="393" eb="395">
      <t>キュウスイ</t>
    </rPh>
    <rPh sb="396" eb="397">
      <t>カカ</t>
    </rPh>
    <rPh sb="398" eb="400">
      <t>ヒヨウ</t>
    </rPh>
    <rPh sb="401" eb="403">
      <t>キュウスイ</t>
    </rPh>
    <rPh sb="403" eb="405">
      <t>シュウエキ</t>
    </rPh>
    <rPh sb="406" eb="407">
      <t>マカナ</t>
    </rPh>
    <rPh sb="462" eb="464">
      <t>キョウキュウ</t>
    </rPh>
    <rPh sb="526" eb="528">
      <t>テキセツ</t>
    </rPh>
    <rPh sb="529" eb="531">
      <t>ジョウキョウ</t>
    </rPh>
    <rPh sb="699" eb="701">
      <t>シセツ</t>
    </rPh>
    <rPh sb="701" eb="704">
      <t>リヨウリツ</t>
    </rPh>
    <rPh sb="705" eb="706">
      <t>ヒク</t>
    </rPh>
    <rPh sb="710" eb="712">
      <t>シセツ</t>
    </rPh>
    <rPh sb="712" eb="714">
      <t>キボ</t>
    </rPh>
    <rPh sb="715" eb="717">
      <t>ミナオ</t>
    </rPh>
    <rPh sb="719" eb="720">
      <t>オコナ</t>
    </rPh>
    <rPh sb="760" eb="763">
      <t>サクネンド</t>
    </rPh>
    <rPh sb="765" eb="767">
      <t>ジョウショウ</t>
    </rPh>
    <rPh sb="773" eb="775">
      <t>ルイジ</t>
    </rPh>
    <rPh sb="775" eb="777">
      <t>ダンタイ</t>
    </rPh>
    <rPh sb="777" eb="779">
      <t>ヘイキン</t>
    </rPh>
    <rPh sb="780" eb="782">
      <t>シタマワ</t>
    </rPh>
    <rPh sb="811" eb="812">
      <t>リツ</t>
    </rPh>
    <phoneticPr fontId="5"/>
  </si>
  <si>
    <t>①…施設など償却対象資産の老朽化の度合いを表したもの。100％に近いほど耐用年数に近づいていることを示している。
→類似団体と比較すると老朽化の度合いは若干高く、ゆるやかに進行しているため、計画的に更新していく必要がある。
②…耐用年数を超えた管路延長の割合を表したもの。管路の老朽化の度合いを示している。
→類似団体と比較すると耐用年数を超えた管路は少ないことがわかる。
③…当該年度に更新した管路延長の割合を表しており、管路の更新ペースや状況を把握することができる。
→昨年度よりも上昇したものの、類似団体平均値よりも低く、更新ペースが遅れていることがわかる。</t>
    <rPh sb="237" eb="239">
      <t>サクネン</t>
    </rPh>
    <rPh sb="239" eb="240">
      <t>ド</t>
    </rPh>
    <rPh sb="243" eb="245">
      <t>ジョウショウ</t>
    </rPh>
    <rPh sb="251" eb="253">
      <t>ルイジ</t>
    </rPh>
    <rPh sb="253" eb="255">
      <t>ダンタイ</t>
    </rPh>
    <rPh sb="255" eb="258">
      <t>ヘイキンチ</t>
    </rPh>
    <rPh sb="261" eb="262">
      <t>ヒク</t>
    </rPh>
    <rPh sb="264" eb="266">
      <t>コウシン</t>
    </rPh>
    <rPh sb="270" eb="271">
      <t>オク</t>
    </rPh>
    <phoneticPr fontId="5"/>
  </si>
  <si>
    <t>　流動比率、企業債残高対給水収益比率などから経営状況は健全であるといえるが、施設利用率は低く、最大稼働率も低い状態が課題である。
　給水人口が減少し、給水収益が傾向にあることから、施設規模の見直し等を検討する必要がある。
　管路経年化率は低いものの、今後急激に上昇することが予想される。
　以上を踏まえたうえで、老朽化施設の計画的な更新を進めるとともに、漏水対策など有収率向上の取組も継続していく必要がある。</t>
    <rPh sb="1" eb="3">
      <t>リュウドウ</t>
    </rPh>
    <rPh sb="3" eb="5">
      <t>ヒリツ</t>
    </rPh>
    <rPh sb="6" eb="8">
      <t>キギョウ</t>
    </rPh>
    <rPh sb="8" eb="9">
      <t>サイ</t>
    </rPh>
    <rPh sb="9" eb="11">
      <t>ザンダカ</t>
    </rPh>
    <rPh sb="11" eb="12">
      <t>タイ</t>
    </rPh>
    <rPh sb="12" eb="14">
      <t>キュウスイ</t>
    </rPh>
    <rPh sb="14" eb="16">
      <t>シュウエキ</t>
    </rPh>
    <rPh sb="16" eb="18">
      <t>ヒリツ</t>
    </rPh>
    <rPh sb="27" eb="29">
      <t>ケンゼン</t>
    </rPh>
    <rPh sb="44" eb="45">
      <t>ヒク</t>
    </rPh>
    <rPh sb="58" eb="60">
      <t>カダイ</t>
    </rPh>
    <rPh sb="66" eb="68">
      <t>キュウスイ</t>
    </rPh>
    <rPh sb="68" eb="70">
      <t>ジンコウ</t>
    </rPh>
    <rPh sb="71" eb="73">
      <t>ゲンショウ</t>
    </rPh>
    <rPh sb="75" eb="77">
      <t>キュウスイ</t>
    </rPh>
    <rPh sb="77" eb="79">
      <t>シュウエキ</t>
    </rPh>
    <rPh sb="80" eb="82">
      <t>ケイコウ</t>
    </rPh>
    <rPh sb="90" eb="92">
      <t>シセツ</t>
    </rPh>
    <rPh sb="92" eb="94">
      <t>キボ</t>
    </rPh>
    <rPh sb="95" eb="97">
      <t>ミナオ</t>
    </rPh>
    <rPh sb="98" eb="99">
      <t>トウ</t>
    </rPh>
    <rPh sb="100" eb="102">
      <t>ケントウ</t>
    </rPh>
    <rPh sb="104" eb="106">
      <t>ヒツヨウ</t>
    </rPh>
    <rPh sb="112" eb="114">
      <t>カンロ</t>
    </rPh>
    <rPh sb="114" eb="116">
      <t>ケイネン</t>
    </rPh>
    <rPh sb="116" eb="117">
      <t>カ</t>
    </rPh>
    <rPh sb="117" eb="118">
      <t>リツ</t>
    </rPh>
    <rPh sb="119" eb="120">
      <t>ヒク</t>
    </rPh>
    <rPh sb="125" eb="127">
      <t>コンゴ</t>
    </rPh>
    <rPh sb="127" eb="129">
      <t>キュウゲキ</t>
    </rPh>
    <rPh sb="130" eb="132">
      <t>ジョウショウ</t>
    </rPh>
    <rPh sb="137" eb="139">
      <t>ヨソウ</t>
    </rPh>
    <rPh sb="145" eb="147">
      <t>イジョウ</t>
    </rPh>
    <rPh sb="148" eb="149">
      <t>フ</t>
    </rPh>
    <rPh sb="156" eb="159">
      <t>ロウキュウカ</t>
    </rPh>
    <rPh sb="159" eb="161">
      <t>シセツ</t>
    </rPh>
    <rPh sb="162" eb="165">
      <t>ケイカクテキ</t>
    </rPh>
    <rPh sb="166" eb="168">
      <t>コウシン</t>
    </rPh>
    <rPh sb="169" eb="170">
      <t>スス</t>
    </rPh>
    <rPh sb="177" eb="179">
      <t>ロウスイ</t>
    </rPh>
    <rPh sb="179" eb="181">
      <t>タイサク</t>
    </rPh>
    <rPh sb="183" eb="185">
      <t>ユウシュウ</t>
    </rPh>
    <rPh sb="185" eb="186">
      <t>リツ</t>
    </rPh>
    <rPh sb="186" eb="188">
      <t>コウジョウ</t>
    </rPh>
    <rPh sb="189" eb="191">
      <t>トリクミ</t>
    </rPh>
    <rPh sb="192" eb="194">
      <t>ケイゾク</t>
    </rPh>
    <rPh sb="198" eb="2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</si>
</sst>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0" fontId="22" fillId="0" borderId="9" xfId="2" applyFont="1" applyBorder="1" applyAlignment="1" applyProtection="1">
      <alignment horizontal="left" vertical="top" wrapText="1"/>
      <protection locked="0"/>
    </xf>
    <xf numFmtId="0" fontId="22" fillId="0" borderId="0" xfId="2" applyFont="1" applyBorder="1" applyAlignment="1" applyProtection="1">
      <alignment horizontal="left" vertical="top" wrapText="1"/>
      <protection locked="0"/>
    </xf>
    <xf numFmtId="0" fontId="22" fillId="0" borderId="10" xfId="2"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1.0900000000000001</c:v>
                </c:pt>
                <c:pt idx="1">
                  <c:v>1.25</c:v>
                </c:pt>
                <c:pt idx="2">
                  <c:v>0.56000000000000005</c:v>
                </c:pt>
                <c:pt idx="3">
                  <c:v>0.46</c:v>
                </c:pt>
                <c:pt idx="4">
                  <c:v>0.5</c:v>
                </c:pt>
              </c:numCache>
            </c:numRef>
          </c:val>
          <c:extLst>
            <c:ext xmlns:c16="http://schemas.microsoft.com/office/drawing/2014/chart" uri="{C3380CC4-5D6E-409C-BE32-E72D297353CC}">
              <c16:uniqueId val="{00000000-70F3-4A0A-94CB-D5E2916FDB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70F3-4A0A-94CB-D5E2916FDB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34.14</c:v>
                </c:pt>
                <c:pt idx="1">
                  <c:v>33.17</c:v>
                </c:pt>
                <c:pt idx="2">
                  <c:v>32.200000000000003</c:v>
                </c:pt>
                <c:pt idx="3">
                  <c:v>32.229999999999997</c:v>
                </c:pt>
                <c:pt idx="4">
                  <c:v>31.06</c:v>
                </c:pt>
              </c:numCache>
            </c:numRef>
          </c:val>
          <c:extLst>
            <c:ext xmlns:c16="http://schemas.microsoft.com/office/drawing/2014/chart" uri="{C3380CC4-5D6E-409C-BE32-E72D297353CC}">
              <c16:uniqueId val="{00000000-8869-463E-AD57-DFD65BDD1B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8869-463E-AD57-DFD65BDD1B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80.989999999999995</c:v>
                </c:pt>
                <c:pt idx="1">
                  <c:v>81.010000000000005</c:v>
                </c:pt>
                <c:pt idx="2">
                  <c:v>82.21</c:v>
                </c:pt>
                <c:pt idx="3">
                  <c:v>81.63</c:v>
                </c:pt>
                <c:pt idx="4">
                  <c:v>83.35</c:v>
                </c:pt>
              </c:numCache>
            </c:numRef>
          </c:val>
          <c:extLst>
            <c:ext xmlns:c16="http://schemas.microsoft.com/office/drawing/2014/chart" uri="{C3380CC4-5D6E-409C-BE32-E72D297353CC}">
              <c16:uniqueId val="{00000000-672A-4947-86A5-DFE55BB396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672A-4947-86A5-DFE55BB396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105.43</c:v>
                </c:pt>
                <c:pt idx="1">
                  <c:v>107.74</c:v>
                </c:pt>
                <c:pt idx="2">
                  <c:v>97.95</c:v>
                </c:pt>
                <c:pt idx="3">
                  <c:v>103.65</c:v>
                </c:pt>
                <c:pt idx="4">
                  <c:v>105.67</c:v>
                </c:pt>
              </c:numCache>
            </c:numRef>
          </c:val>
          <c:extLst>
            <c:ext xmlns:c16="http://schemas.microsoft.com/office/drawing/2014/chart" uri="{C3380CC4-5D6E-409C-BE32-E72D297353CC}">
              <c16:uniqueId val="{00000000-9511-44DA-A108-06BF6EF48A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9511-44DA-A108-06BF6EF48A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46.72</c:v>
                </c:pt>
                <c:pt idx="1">
                  <c:v>47.54</c:v>
                </c:pt>
                <c:pt idx="2">
                  <c:v>48.69</c:v>
                </c:pt>
                <c:pt idx="3">
                  <c:v>49.95</c:v>
                </c:pt>
                <c:pt idx="4">
                  <c:v>50.95</c:v>
                </c:pt>
              </c:numCache>
            </c:numRef>
          </c:val>
          <c:extLst>
            <c:ext xmlns:c16="http://schemas.microsoft.com/office/drawing/2014/chart" uri="{C3380CC4-5D6E-409C-BE32-E72D297353CC}">
              <c16:uniqueId val="{00000000-3AEE-467B-B024-2E59884DC4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3AEE-467B-B024-2E59884DC4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0.78</c:v>
                </c:pt>
                <c:pt idx="1">
                  <c:v>0.78</c:v>
                </c:pt>
                <c:pt idx="2">
                  <c:v>0.14000000000000001</c:v>
                </c:pt>
                <c:pt idx="3">
                  <c:v>0.14000000000000001</c:v>
                </c:pt>
                <c:pt idx="4">
                  <c:v>0.14000000000000001</c:v>
                </c:pt>
              </c:numCache>
            </c:numRef>
          </c:val>
          <c:extLst>
            <c:ext xmlns:c16="http://schemas.microsoft.com/office/drawing/2014/chart" uri="{C3380CC4-5D6E-409C-BE32-E72D297353CC}">
              <c16:uniqueId val="{00000000-6D83-4A4A-9A69-E4BB1A2945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6D83-4A4A-9A69-E4BB1A2945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2.2799999999999998</c:v>
                </c:pt>
                <c:pt idx="3">
                  <c:v>0</c:v>
                </c:pt>
                <c:pt idx="4">
                  <c:v>0</c:v>
                </c:pt>
              </c:numCache>
            </c:numRef>
          </c:val>
          <c:extLst>
            <c:ext xmlns:c16="http://schemas.microsoft.com/office/drawing/2014/chart" uri="{C3380CC4-5D6E-409C-BE32-E72D297353CC}">
              <c16:uniqueId val="{00000000-8489-4092-8E65-7D71623A81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8489-4092-8E65-7D71623A81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1262.3900000000001</c:v>
                </c:pt>
                <c:pt idx="1">
                  <c:v>1118.71</c:v>
                </c:pt>
                <c:pt idx="2">
                  <c:v>1216.2</c:v>
                </c:pt>
                <c:pt idx="3">
                  <c:v>1425.99</c:v>
                </c:pt>
                <c:pt idx="4">
                  <c:v>1820.02</c:v>
                </c:pt>
              </c:numCache>
            </c:numRef>
          </c:val>
          <c:extLst>
            <c:ext xmlns:c16="http://schemas.microsoft.com/office/drawing/2014/chart" uri="{C3380CC4-5D6E-409C-BE32-E72D297353CC}">
              <c16:uniqueId val="{00000000-C789-4357-B633-F4AADF23E2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C789-4357-B633-F4AADF23E2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185.8</c:v>
                </c:pt>
                <c:pt idx="1">
                  <c:v>205.33</c:v>
                </c:pt>
                <c:pt idx="2">
                  <c:v>224.38</c:v>
                </c:pt>
                <c:pt idx="3">
                  <c:v>245.74</c:v>
                </c:pt>
                <c:pt idx="4">
                  <c:v>277.43</c:v>
                </c:pt>
              </c:numCache>
            </c:numRef>
          </c:val>
          <c:extLst>
            <c:ext xmlns:c16="http://schemas.microsoft.com/office/drawing/2014/chart" uri="{C3380CC4-5D6E-409C-BE32-E72D297353CC}">
              <c16:uniqueId val="{00000000-093F-4D39-8D4E-189411FD59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093F-4D39-8D4E-189411FD59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100.33</c:v>
                </c:pt>
                <c:pt idx="1">
                  <c:v>102.91</c:v>
                </c:pt>
                <c:pt idx="2">
                  <c:v>95.64</c:v>
                </c:pt>
                <c:pt idx="3">
                  <c:v>98.51</c:v>
                </c:pt>
                <c:pt idx="4">
                  <c:v>100.05</c:v>
                </c:pt>
              </c:numCache>
            </c:numRef>
          </c:val>
          <c:extLst>
            <c:ext xmlns:c16="http://schemas.microsoft.com/office/drawing/2014/chart" uri="{C3380CC4-5D6E-409C-BE32-E72D297353CC}">
              <c16:uniqueId val="{00000000-DFE7-4F3E-83D3-64E5966598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DFE7-4F3E-83D3-64E5966598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240.21</c:v>
                </c:pt>
                <c:pt idx="1">
                  <c:v>233.78</c:v>
                </c:pt>
                <c:pt idx="2">
                  <c:v>249.93</c:v>
                </c:pt>
                <c:pt idx="3">
                  <c:v>240.97</c:v>
                </c:pt>
                <c:pt idx="4">
                  <c:v>237.83</c:v>
                </c:pt>
              </c:numCache>
            </c:numRef>
          </c:val>
          <c:extLst>
            <c:ext xmlns:c16="http://schemas.microsoft.com/office/drawing/2014/chart" uri="{C3380CC4-5D6E-409C-BE32-E72D297353CC}">
              <c16:uniqueId val="{00000000-0D78-48DF-86EF-C34A8593C0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0D78-48DF-86EF-C34A8593C0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55" zoomScale="140" zoomScaleNormal="140" workbookViewId="0">
      <selection activeCell="CI80" sqref="C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稚内市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34834</v>
      </c>
      <c r="AM8" s="59"/>
      <c r="AN8" s="59"/>
      <c r="AO8" s="59"/>
      <c r="AP8" s="59"/>
      <c r="AQ8" s="59"/>
      <c r="AR8" s="59"/>
      <c r="AS8" s="59"/>
      <c r="AT8" s="50">
        <f>データ!$S$6</f>
        <v>761.47</v>
      </c>
      <c r="AU8" s="51"/>
      <c r="AV8" s="51"/>
      <c r="AW8" s="51"/>
      <c r="AX8" s="51"/>
      <c r="AY8" s="51"/>
      <c r="AZ8" s="51"/>
      <c r="BA8" s="51"/>
      <c r="BB8" s="52">
        <f>データ!$T$6</f>
        <v>45.75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81.83</v>
      </c>
      <c r="J10" s="51"/>
      <c r="K10" s="51"/>
      <c r="L10" s="51"/>
      <c r="M10" s="51"/>
      <c r="N10" s="51"/>
      <c r="O10" s="62"/>
      <c r="P10" s="52">
        <f>データ!$P$6</f>
        <v>99.76</v>
      </c>
      <c r="Q10" s="52"/>
      <c r="R10" s="52"/>
      <c r="S10" s="52"/>
      <c r="T10" s="52"/>
      <c r="U10" s="52"/>
      <c r="V10" s="52"/>
      <c r="W10" s="59">
        <f>データ!$Q$6</f>
        <v>4560</v>
      </c>
      <c r="X10" s="59"/>
      <c r="Y10" s="59"/>
      <c r="Z10" s="59"/>
      <c r="AA10" s="59"/>
      <c r="AB10" s="59"/>
      <c r="AC10" s="59"/>
      <c r="AD10" s="2"/>
      <c r="AE10" s="2"/>
      <c r="AF10" s="2"/>
      <c r="AG10" s="2"/>
      <c r="AH10" s="4"/>
      <c r="AI10" s="4"/>
      <c r="AJ10" s="4"/>
      <c r="AK10" s="4"/>
      <c r="AL10" s="59">
        <f>データ!$U$6</f>
        <v>34313</v>
      </c>
      <c r="AM10" s="59"/>
      <c r="AN10" s="59"/>
      <c r="AO10" s="59"/>
      <c r="AP10" s="59"/>
      <c r="AQ10" s="59"/>
      <c r="AR10" s="59"/>
      <c r="AS10" s="59"/>
      <c r="AT10" s="50">
        <f>データ!$V$6</f>
        <v>139.28</v>
      </c>
      <c r="AU10" s="51"/>
      <c r="AV10" s="51"/>
      <c r="AW10" s="51"/>
      <c r="AX10" s="51"/>
      <c r="AY10" s="51"/>
      <c r="AZ10" s="51"/>
      <c r="BA10" s="51"/>
      <c r="BB10" s="52">
        <f>データ!$W$6</f>
        <v>246.36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6pTl1qeF97s/dk+QXgHZhSK0IPTGeSeu/Ul79LWk9dZ/oH6rh/lf+r37mxBifvVgvhEa7OIXlywEQS67sSHNQ==" saltValue="n+Bk8AhncyKJLWeXcoJFY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12149</v>
      </c>
      <c r="D6" s="33">
        <f t="shared" si="3"/>
        <v>46</v>
      </c>
      <c r="E6" s="33">
        <f t="shared" si="3"/>
        <v>1</v>
      </c>
      <c r="F6" s="33">
        <f t="shared" si="3"/>
        <v>0</v>
      </c>
      <c r="G6" s="33">
        <f t="shared" si="3"/>
        <v>1</v>
      </c>
      <c r="H6" s="33" t="str">
        <f t="shared" si="3"/>
        <v>北海道　稚内市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81.83</v>
      </c>
      <c r="P6" s="34">
        <f t="shared" si="3"/>
        <v>99.76</v>
      </c>
      <c r="Q6" s="34">
        <f t="shared" si="3"/>
        <v>4560</v>
      </c>
      <c r="R6" s="34">
        <f t="shared" si="3"/>
        <v>34834</v>
      </c>
      <c r="S6" s="34">
        <f t="shared" si="3"/>
        <v>761.47</v>
      </c>
      <c r="T6" s="34">
        <f t="shared" si="3"/>
        <v>45.75</v>
      </c>
      <c r="U6" s="34">
        <f t="shared" si="3"/>
        <v>34313</v>
      </c>
      <c r="V6" s="34">
        <f t="shared" si="3"/>
        <v>139.28</v>
      </c>
      <c r="W6" s="34">
        <f t="shared" si="3"/>
        <v>246.36</v>
      </c>
      <c r="X6" s="35">
        <f>IF(X7="",NA(),X7)</f>
        <v>105.43</v>
      </c>
      <c r="Y6" s="35">
        <f t="shared" ref="Y6:AG6" si="4">IF(Y7="",NA(),Y7)</f>
        <v>107.74</v>
      </c>
      <c r="Z6" s="35">
        <f t="shared" si="4"/>
        <v>97.95</v>
      </c>
      <c r="AA6" s="35">
        <f t="shared" si="4"/>
        <v>103.65</v>
      </c>
      <c r="AB6" s="35">
        <f t="shared" si="4"/>
        <v>105.67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5">
        <f t="shared" si="5"/>
        <v>2.2799999999999998</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1262.3900000000001</v>
      </c>
      <c r="AU6" s="35">
        <f t="shared" ref="AU6:BC6" si="6">IF(AU7="",NA(),AU7)</f>
        <v>1118.71</v>
      </c>
      <c r="AV6" s="35">
        <f t="shared" si="6"/>
        <v>1216.2</v>
      </c>
      <c r="AW6" s="35">
        <f t="shared" si="6"/>
        <v>1425.99</v>
      </c>
      <c r="AX6" s="35">
        <f t="shared" si="6"/>
        <v>1820.02</v>
      </c>
      <c r="AY6" s="35">
        <f t="shared" si="6"/>
        <v>909.68</v>
      </c>
      <c r="AZ6" s="35">
        <f t="shared" si="6"/>
        <v>382.09</v>
      </c>
      <c r="BA6" s="35">
        <f t="shared" si="6"/>
        <v>371.31</v>
      </c>
      <c r="BB6" s="35">
        <f t="shared" si="6"/>
        <v>377.63</v>
      </c>
      <c r="BC6" s="35">
        <f t="shared" si="6"/>
        <v>357.34</v>
      </c>
      <c r="BD6" s="34" t="str">
        <f>IF(BD7="","",IF(BD7="-","【-】","【"&amp;SUBSTITUTE(TEXT(BD7,"#,##0.00"),"-","△")&amp;"】"))</f>
        <v>【264.34】</v>
      </c>
      <c r="BE6" s="35">
        <f>IF(BE7="",NA(),BE7)</f>
        <v>185.8</v>
      </c>
      <c r="BF6" s="35">
        <f t="shared" ref="BF6:BN6" si="7">IF(BF7="",NA(),BF7)</f>
        <v>205.33</v>
      </c>
      <c r="BG6" s="35">
        <f t="shared" si="7"/>
        <v>224.38</v>
      </c>
      <c r="BH6" s="35">
        <f t="shared" si="7"/>
        <v>245.74</v>
      </c>
      <c r="BI6" s="35">
        <f t="shared" si="7"/>
        <v>277.43</v>
      </c>
      <c r="BJ6" s="35">
        <f t="shared" si="7"/>
        <v>382.65</v>
      </c>
      <c r="BK6" s="35">
        <f t="shared" si="7"/>
        <v>385.06</v>
      </c>
      <c r="BL6" s="35">
        <f t="shared" si="7"/>
        <v>373.09</v>
      </c>
      <c r="BM6" s="35">
        <f t="shared" si="7"/>
        <v>364.71</v>
      </c>
      <c r="BN6" s="35">
        <f t="shared" si="7"/>
        <v>373.69</v>
      </c>
      <c r="BO6" s="34" t="str">
        <f>IF(BO7="","",IF(BO7="-","【-】","【"&amp;SUBSTITUTE(TEXT(BO7,"#,##0.00"),"-","△")&amp;"】"))</f>
        <v>【274.27】</v>
      </c>
      <c r="BP6" s="35">
        <f>IF(BP7="",NA(),BP7)</f>
        <v>100.33</v>
      </c>
      <c r="BQ6" s="35">
        <f t="shared" ref="BQ6:BY6" si="8">IF(BQ7="",NA(),BQ7)</f>
        <v>102.91</v>
      </c>
      <c r="BR6" s="35">
        <f t="shared" si="8"/>
        <v>95.64</v>
      </c>
      <c r="BS6" s="35">
        <f t="shared" si="8"/>
        <v>98.51</v>
      </c>
      <c r="BT6" s="35">
        <f t="shared" si="8"/>
        <v>100.05</v>
      </c>
      <c r="BU6" s="35">
        <f t="shared" si="8"/>
        <v>96.1</v>
      </c>
      <c r="BV6" s="35">
        <f t="shared" si="8"/>
        <v>99.07</v>
      </c>
      <c r="BW6" s="35">
        <f t="shared" si="8"/>
        <v>99.99</v>
      </c>
      <c r="BX6" s="35">
        <f t="shared" si="8"/>
        <v>100.65</v>
      </c>
      <c r="BY6" s="35">
        <f t="shared" si="8"/>
        <v>99.87</v>
      </c>
      <c r="BZ6" s="34" t="str">
        <f>IF(BZ7="","",IF(BZ7="-","【-】","【"&amp;SUBSTITUTE(TEXT(BZ7,"#,##0.00"),"-","△")&amp;"】"))</f>
        <v>【104.36】</v>
      </c>
      <c r="CA6" s="35">
        <f>IF(CA7="",NA(),CA7)</f>
        <v>240.21</v>
      </c>
      <c r="CB6" s="35">
        <f t="shared" ref="CB6:CJ6" si="9">IF(CB7="",NA(),CB7)</f>
        <v>233.78</v>
      </c>
      <c r="CC6" s="35">
        <f t="shared" si="9"/>
        <v>249.93</v>
      </c>
      <c r="CD6" s="35">
        <f t="shared" si="9"/>
        <v>240.97</v>
      </c>
      <c r="CE6" s="35">
        <f t="shared" si="9"/>
        <v>237.83</v>
      </c>
      <c r="CF6" s="35">
        <f t="shared" si="9"/>
        <v>178.39</v>
      </c>
      <c r="CG6" s="35">
        <f t="shared" si="9"/>
        <v>173.03</v>
      </c>
      <c r="CH6" s="35">
        <f t="shared" si="9"/>
        <v>171.15</v>
      </c>
      <c r="CI6" s="35">
        <f t="shared" si="9"/>
        <v>170.19</v>
      </c>
      <c r="CJ6" s="35">
        <f t="shared" si="9"/>
        <v>171.81</v>
      </c>
      <c r="CK6" s="34" t="str">
        <f>IF(CK7="","",IF(CK7="-","【-】","【"&amp;SUBSTITUTE(TEXT(CK7,"#,##0.00"),"-","△")&amp;"】"))</f>
        <v>【165.71】</v>
      </c>
      <c r="CL6" s="35">
        <f>IF(CL7="",NA(),CL7)</f>
        <v>34.14</v>
      </c>
      <c r="CM6" s="35">
        <f t="shared" ref="CM6:CU6" si="10">IF(CM7="",NA(),CM7)</f>
        <v>33.17</v>
      </c>
      <c r="CN6" s="35">
        <f t="shared" si="10"/>
        <v>32.200000000000003</v>
      </c>
      <c r="CO6" s="35">
        <f t="shared" si="10"/>
        <v>32.229999999999997</v>
      </c>
      <c r="CP6" s="35">
        <f t="shared" si="10"/>
        <v>31.06</v>
      </c>
      <c r="CQ6" s="35">
        <f t="shared" si="10"/>
        <v>59.23</v>
      </c>
      <c r="CR6" s="35">
        <f t="shared" si="10"/>
        <v>58.58</v>
      </c>
      <c r="CS6" s="35">
        <f t="shared" si="10"/>
        <v>58.53</v>
      </c>
      <c r="CT6" s="35">
        <f t="shared" si="10"/>
        <v>59.01</v>
      </c>
      <c r="CU6" s="35">
        <f t="shared" si="10"/>
        <v>60.03</v>
      </c>
      <c r="CV6" s="34" t="str">
        <f>IF(CV7="","",IF(CV7="-","【-】","【"&amp;SUBSTITUTE(TEXT(CV7,"#,##0.00"),"-","△")&amp;"】"))</f>
        <v>【60.41】</v>
      </c>
      <c r="CW6" s="35">
        <f>IF(CW7="",NA(),CW7)</f>
        <v>80.989999999999995</v>
      </c>
      <c r="CX6" s="35">
        <f t="shared" ref="CX6:DF6" si="11">IF(CX7="",NA(),CX7)</f>
        <v>81.010000000000005</v>
      </c>
      <c r="CY6" s="35">
        <f t="shared" si="11"/>
        <v>82.21</v>
      </c>
      <c r="CZ6" s="35">
        <f t="shared" si="11"/>
        <v>81.63</v>
      </c>
      <c r="DA6" s="35">
        <f t="shared" si="11"/>
        <v>83.35</v>
      </c>
      <c r="DB6" s="35">
        <f t="shared" si="11"/>
        <v>85.53</v>
      </c>
      <c r="DC6" s="35">
        <f t="shared" si="11"/>
        <v>85.23</v>
      </c>
      <c r="DD6" s="35">
        <f t="shared" si="11"/>
        <v>85.26</v>
      </c>
      <c r="DE6" s="35">
        <f t="shared" si="11"/>
        <v>85.37</v>
      </c>
      <c r="DF6" s="35">
        <f t="shared" si="11"/>
        <v>84.81</v>
      </c>
      <c r="DG6" s="34" t="str">
        <f>IF(DG7="","",IF(DG7="-","【-】","【"&amp;SUBSTITUTE(TEXT(DG7,"#,##0.00"),"-","△")&amp;"】"))</f>
        <v>【89.93】</v>
      </c>
      <c r="DH6" s="35">
        <f>IF(DH7="",NA(),DH7)</f>
        <v>46.72</v>
      </c>
      <c r="DI6" s="35">
        <f t="shared" ref="DI6:DQ6" si="12">IF(DI7="",NA(),DI7)</f>
        <v>47.54</v>
      </c>
      <c r="DJ6" s="35">
        <f t="shared" si="12"/>
        <v>48.69</v>
      </c>
      <c r="DK6" s="35">
        <f t="shared" si="12"/>
        <v>49.95</v>
      </c>
      <c r="DL6" s="35">
        <f t="shared" si="12"/>
        <v>50.95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0.78</v>
      </c>
      <c r="DT6" s="35">
        <f t="shared" ref="DT6:EB6" si="13">IF(DT7="",NA(),DT7)</f>
        <v>0.78</v>
      </c>
      <c r="DU6" s="35">
        <f t="shared" si="13"/>
        <v>0.14000000000000001</v>
      </c>
      <c r="DV6" s="35">
        <f t="shared" si="13"/>
        <v>0.14000000000000001</v>
      </c>
      <c r="DW6" s="35">
        <f t="shared" si="13"/>
        <v>0.14000000000000001</v>
      </c>
      <c r="DX6" s="35">
        <f t="shared" si="13"/>
        <v>8.39</v>
      </c>
      <c r="DY6" s="35">
        <f t="shared" si="13"/>
        <v>10.09</v>
      </c>
      <c r="DZ6" s="35">
        <f t="shared" si="13"/>
        <v>10.54</v>
      </c>
      <c r="EA6" s="35">
        <f t="shared" si="13"/>
        <v>12.03</v>
      </c>
      <c r="EB6" s="35">
        <f t="shared" si="13"/>
        <v>12.19</v>
      </c>
      <c r="EC6" s="34" t="str">
        <f>IF(EC7="","",IF(EC7="-","【-】","【"&amp;SUBSTITUTE(TEXT(EC7,"#,##0.00"),"-","△")&amp;"】"))</f>
        <v>【15.89】</v>
      </c>
      <c r="ED6" s="35">
        <f>IF(ED7="",NA(),ED7)</f>
        <v>1.0900000000000001</v>
      </c>
      <c r="EE6" s="35">
        <f t="shared" ref="EE6:EM6" si="14">IF(EE7="",NA(),EE7)</f>
        <v>1.25</v>
      </c>
      <c r="EF6" s="35">
        <f t="shared" si="14"/>
        <v>0.56000000000000005</v>
      </c>
      <c r="EG6" s="35">
        <f t="shared" si="14"/>
        <v>0.46</v>
      </c>
      <c r="EH6" s="35">
        <f t="shared" si="14"/>
        <v>0.5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12149</v>
      </c>
      <c r="D7" s="37">
        <v>46</v>
      </c>
      <c r="E7" s="37">
        <v>1</v>
      </c>
      <c r="F7" s="37">
        <v>0</v>
      </c>
      <c r="G7" s="37">
        <v>1</v>
      </c>
      <c r="H7" s="37" t="s">
        <v>105</v>
      </c>
      <c r="I7" s="37" t="s">
        <v>106</v>
      </c>
      <c r="J7" s="37" t="s">
        <v>107</v>
      </c>
      <c r="K7" s="37" t="s">
        <v>108</v>
      </c>
      <c r="L7" s="37" t="s">
        <v>109</v>
      </c>
      <c r="M7" s="37" t="s">
        <v>110</v>
      </c>
      <c r="N7" s="38" t="s">
        <v>111</v>
      </c>
      <c r="O7" s="38">
        <v>81.83</v>
      </c>
      <c r="P7" s="38">
        <v>99.76</v>
      </c>
      <c r="Q7" s="38">
        <v>4560</v>
      </c>
      <c r="R7" s="38">
        <v>34834</v>
      </c>
      <c r="S7" s="38">
        <v>761.47</v>
      </c>
      <c r="T7" s="38">
        <v>45.75</v>
      </c>
      <c r="U7" s="38">
        <v>34313</v>
      </c>
      <c r="V7" s="38">
        <v>139.28</v>
      </c>
      <c r="W7" s="38">
        <v>246.36</v>
      </c>
      <c r="X7" s="38">
        <v>105.43</v>
      </c>
      <c r="Y7" s="38">
        <v>107.74</v>
      </c>
      <c r="Z7" s="38">
        <v>97.95</v>
      </c>
      <c r="AA7" s="38">
        <v>103.65</v>
      </c>
      <c r="AB7" s="38">
        <v>105.67</v>
      </c>
      <c r="AC7" s="38">
        <v>106.89</v>
      </c>
      <c r="AD7" s="38">
        <v>109.04</v>
      </c>
      <c r="AE7" s="38">
        <v>109.64</v>
      </c>
      <c r="AF7" s="38">
        <v>110.95</v>
      </c>
      <c r="AG7" s="38">
        <v>110.68</v>
      </c>
      <c r="AH7" s="38">
        <v>113.39</v>
      </c>
      <c r="AI7" s="38">
        <v>0</v>
      </c>
      <c r="AJ7" s="38">
        <v>0</v>
      </c>
      <c r="AK7" s="38">
        <v>2.2799999999999998</v>
      </c>
      <c r="AL7" s="38">
        <v>0</v>
      </c>
      <c r="AM7" s="38">
        <v>0</v>
      </c>
      <c r="AN7" s="38">
        <v>7.76</v>
      </c>
      <c r="AO7" s="38">
        <v>3.77</v>
      </c>
      <c r="AP7" s="38">
        <v>3.62</v>
      </c>
      <c r="AQ7" s="38">
        <v>3.91</v>
      </c>
      <c r="AR7" s="38">
        <v>3.56</v>
      </c>
      <c r="AS7" s="38">
        <v>0.85</v>
      </c>
      <c r="AT7" s="38">
        <v>1262.3900000000001</v>
      </c>
      <c r="AU7" s="38">
        <v>1118.71</v>
      </c>
      <c r="AV7" s="38">
        <v>1216.2</v>
      </c>
      <c r="AW7" s="38">
        <v>1425.99</v>
      </c>
      <c r="AX7" s="38">
        <v>1820.02</v>
      </c>
      <c r="AY7" s="38">
        <v>909.68</v>
      </c>
      <c r="AZ7" s="38">
        <v>382.09</v>
      </c>
      <c r="BA7" s="38">
        <v>371.31</v>
      </c>
      <c r="BB7" s="38">
        <v>377.63</v>
      </c>
      <c r="BC7" s="38">
        <v>357.34</v>
      </c>
      <c r="BD7" s="38">
        <v>264.33999999999997</v>
      </c>
      <c r="BE7" s="38">
        <v>185.8</v>
      </c>
      <c r="BF7" s="38">
        <v>205.33</v>
      </c>
      <c r="BG7" s="38">
        <v>224.38</v>
      </c>
      <c r="BH7" s="38">
        <v>245.74</v>
      </c>
      <c r="BI7" s="38">
        <v>277.43</v>
      </c>
      <c r="BJ7" s="38">
        <v>382.65</v>
      </c>
      <c r="BK7" s="38">
        <v>385.06</v>
      </c>
      <c r="BL7" s="38">
        <v>373.09</v>
      </c>
      <c r="BM7" s="38">
        <v>364.71</v>
      </c>
      <c r="BN7" s="38">
        <v>373.69</v>
      </c>
      <c r="BO7" s="38">
        <v>274.27</v>
      </c>
      <c r="BP7" s="38">
        <v>100.33</v>
      </c>
      <c r="BQ7" s="38">
        <v>102.91</v>
      </c>
      <c r="BR7" s="38">
        <v>95.64</v>
      </c>
      <c r="BS7" s="38">
        <v>98.51</v>
      </c>
      <c r="BT7" s="38">
        <v>100.05</v>
      </c>
      <c r="BU7" s="38">
        <v>96.1</v>
      </c>
      <c r="BV7" s="38">
        <v>99.07</v>
      </c>
      <c r="BW7" s="38">
        <v>99.99</v>
      </c>
      <c r="BX7" s="38">
        <v>100.65</v>
      </c>
      <c r="BY7" s="38">
        <v>99.87</v>
      </c>
      <c r="BZ7" s="38">
        <v>104.36</v>
      </c>
      <c r="CA7" s="38">
        <v>240.21</v>
      </c>
      <c r="CB7" s="38">
        <v>233.78</v>
      </c>
      <c r="CC7" s="38">
        <v>249.93</v>
      </c>
      <c r="CD7" s="38">
        <v>240.97</v>
      </c>
      <c r="CE7" s="38">
        <v>237.83</v>
      </c>
      <c r="CF7" s="38">
        <v>178.39</v>
      </c>
      <c r="CG7" s="38">
        <v>173.03</v>
      </c>
      <c r="CH7" s="38">
        <v>171.15</v>
      </c>
      <c r="CI7" s="38">
        <v>170.19</v>
      </c>
      <c r="CJ7" s="38">
        <v>171.81</v>
      </c>
      <c r="CK7" s="38">
        <v>165.71</v>
      </c>
      <c r="CL7" s="38">
        <v>34.14</v>
      </c>
      <c r="CM7" s="38">
        <v>33.17</v>
      </c>
      <c r="CN7" s="38">
        <v>32.200000000000003</v>
      </c>
      <c r="CO7" s="38">
        <v>32.229999999999997</v>
      </c>
      <c r="CP7" s="38">
        <v>31.06</v>
      </c>
      <c r="CQ7" s="38">
        <v>59.23</v>
      </c>
      <c r="CR7" s="38">
        <v>58.58</v>
      </c>
      <c r="CS7" s="38">
        <v>58.53</v>
      </c>
      <c r="CT7" s="38">
        <v>59.01</v>
      </c>
      <c r="CU7" s="38">
        <v>60.03</v>
      </c>
      <c r="CV7" s="38">
        <v>60.41</v>
      </c>
      <c r="CW7" s="38">
        <v>80.989999999999995</v>
      </c>
      <c r="CX7" s="38">
        <v>81.010000000000005</v>
      </c>
      <c r="CY7" s="38">
        <v>82.21</v>
      </c>
      <c r="CZ7" s="38">
        <v>81.63</v>
      </c>
      <c r="DA7" s="38">
        <v>83.35</v>
      </c>
      <c r="DB7" s="38">
        <v>85.53</v>
      </c>
      <c r="DC7" s="38">
        <v>85.23</v>
      </c>
      <c r="DD7" s="38">
        <v>85.26</v>
      </c>
      <c r="DE7" s="38">
        <v>85.37</v>
      </c>
      <c r="DF7" s="38">
        <v>84.81</v>
      </c>
      <c r="DG7" s="38">
        <v>89.93</v>
      </c>
      <c r="DH7" s="38">
        <v>46.72</v>
      </c>
      <c r="DI7" s="38">
        <v>47.54</v>
      </c>
      <c r="DJ7" s="38">
        <v>48.69</v>
      </c>
      <c r="DK7" s="38">
        <v>49.95</v>
      </c>
      <c r="DL7" s="38">
        <v>50.95</v>
      </c>
      <c r="DM7" s="38">
        <v>37.340000000000003</v>
      </c>
      <c r="DN7" s="38">
        <v>44.31</v>
      </c>
      <c r="DO7" s="38">
        <v>45.75</v>
      </c>
      <c r="DP7" s="38">
        <v>46.9</v>
      </c>
      <c r="DQ7" s="38">
        <v>47.28</v>
      </c>
      <c r="DR7" s="38">
        <v>48.12</v>
      </c>
      <c r="DS7" s="38">
        <v>0.78</v>
      </c>
      <c r="DT7" s="38">
        <v>0.78</v>
      </c>
      <c r="DU7" s="38">
        <v>0.14000000000000001</v>
      </c>
      <c r="DV7" s="38">
        <v>0.14000000000000001</v>
      </c>
      <c r="DW7" s="38">
        <v>0.14000000000000001</v>
      </c>
      <c r="DX7" s="38">
        <v>8.39</v>
      </c>
      <c r="DY7" s="38">
        <v>10.09</v>
      </c>
      <c r="DZ7" s="38">
        <v>10.54</v>
      </c>
      <c r="EA7" s="38">
        <v>12.03</v>
      </c>
      <c r="EB7" s="38">
        <v>12.19</v>
      </c>
      <c r="EC7" s="38">
        <v>15.89</v>
      </c>
      <c r="ED7" s="38">
        <v>1.0900000000000001</v>
      </c>
      <c r="EE7" s="38">
        <v>1.25</v>
      </c>
      <c r="EF7" s="38">
        <v>0.56000000000000005</v>
      </c>
      <c r="EG7" s="38">
        <v>0.46</v>
      </c>
      <c r="EH7" s="38">
        <v>0.5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2017911</cp:lastModifiedBy>
  <dcterms:created xsi:type="dcterms:W3CDTF">2018-12-03T08:24:31Z</dcterms:created>
  <dcterms:modified xsi:type="dcterms:W3CDTF">2019-03-12T00:24:19Z</dcterms:modified>
  <cp:category/>
</cp:coreProperties>
</file>